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11.15  (3 и 4 этап )мина (2)" sheetId="1" r:id="rId1"/>
    <sheet name="Лист1" sheetId="2" r:id="rId2"/>
    <sheet name="Лист3" sheetId="3" r:id="rId3"/>
  </sheets>
  <definedNames>
    <definedName name="_xlnm.Print_Area" localSheetId="0">'10.11.15  (3 и 4 этап )мина (2)'!$A$1:$U$43</definedName>
  </definedNames>
  <calcPr fullCalcOnLoad="1" fullPrecision="0"/>
</workbook>
</file>

<file path=xl/sharedStrings.xml><?xml version="1.0" encoding="utf-8"?>
<sst xmlns="http://schemas.openxmlformats.org/spreadsheetml/2006/main" count="109" uniqueCount="80">
  <si>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</si>
  <si>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</si>
  <si>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</si>
  <si>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</si>
  <si>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</si>
  <si>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</si>
  <si>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</si>
  <si>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</si>
  <si>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</si>
  <si>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</si>
  <si>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</si>
  <si>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</si>
  <si>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</si>
  <si>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</si>
  <si>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</si>
  <si>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</si>
  <si>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</si>
  <si>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</si>
  <si>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</si>
  <si>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</si>
  <si>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</si>
  <si>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</si>
  <si>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</si>
  <si>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</si>
  <si>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</si>
  <si>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</si>
  <si>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96/1</t>
  </si>
  <si>
    <t>г. Емва, ул. Калинина, дом 19</t>
  </si>
  <si>
    <t>г. Емва, ул. Дорожная, дом 12</t>
  </si>
  <si>
    <t>86/1</t>
  </si>
  <si>
    <t>г. Емва, ул. Дзержинского, дом 111</t>
  </si>
  <si>
    <t>пст. Тракт, ул. Лесная, дом 2</t>
  </si>
  <si>
    <t>36/5</t>
  </si>
  <si>
    <t>г. Емва, ул. 60 лет Октября, дом 10</t>
  </si>
  <si>
    <t>г. Емва, ул. 30 лет Победы, дом 21</t>
  </si>
  <si>
    <t>г. Емва, пер. Песчаный, дом 1</t>
  </si>
  <si>
    <t>52/1</t>
  </si>
  <si>
    <t>80/1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</si>
  <si>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</si>
  <si>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</si>
  <si>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</si>
  <si>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</si>
  <si>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</si>
  <si>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</si>
  <si>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</si>
  <si>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</si>
  <si>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</si>
  <si>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</si>
  <si>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Вожаёль, ул. Юбилейная, дом 8</t>
  </si>
  <si>
    <t>п. Вожаёль, ул. Комарова, дом 26</t>
  </si>
  <si>
    <t>п. Чернореченский, ул. Центральная, дом 31а</t>
  </si>
  <si>
    <t>2/6</t>
  </si>
  <si>
    <t>17/6</t>
  </si>
  <si>
    <t>11/6</t>
  </si>
  <si>
    <t>п. Чиньяворык, ул. Северная, дом 6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</si>
  <si>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</si>
  <si>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</si>
  <si>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</si>
  <si>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</si>
  <si>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26/1</t>
  </si>
  <si>
    <t>17/1</t>
  </si>
  <si>
    <t>5/9</t>
  </si>
  <si>
    <t>12/9</t>
  </si>
  <si>
    <t>13/9</t>
  </si>
  <si>
    <t>18/9</t>
  </si>
  <si>
    <t>23/9</t>
  </si>
  <si>
    <t>Приложение 3</t>
  </si>
  <si>
    <t>к муниципальной программе</t>
  </si>
  <si>
    <t>Внебюджетные источники финансирования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</si>
  <si>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</si>
  <si>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</si>
  <si>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</si>
  <si>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муниципального района "Княжпогостский" на 2013-2017годы</t>
  </si>
  <si>
    <t>(I этап 2013-2014гг., II этап 2014-2015 гг., III этап 2015-2016гг.,</t>
  </si>
  <si>
    <t>IV этап 2016-2017гг., V 2017г.(до 1 сентября 2017г.))"</t>
  </si>
  <si>
    <t>Общий итог по Программе</t>
  </si>
  <si>
    <t>III этап 2015 - 2016гг.</t>
  </si>
  <si>
    <t>IV этап 2016 - 2017гг.</t>
  </si>
  <si>
    <t>V этап до 1 сентября 2017г.</t>
  </si>
  <si>
    <t>16,11.2006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</si>
</sst>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  <numFmt numFmtId="193" formatCode="#,##0.0_р_."/>
    <numFmt numFmtId="194" formatCode="#,##0.000_р_."/>
    <numFmt numFmtId="195" formatCode="0.0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1"/>
    </font>
    <font>
      <sz val="11"/>
      <color indexed="16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3" borderId="10" xfId="0" applyFont="1" applyFill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0" borderId="0" xfId="0" applyFont="1" applyAlignment="1">
      <alignment/>
    </xf>
    <xf numFmtId="0" fontId="28" fillId="3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center" vertical="center" wrapText="1"/>
    </xf>
    <xf numFmtId="14" fontId="28" fillId="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/>
    </xf>
    <xf numFmtId="2" fontId="22" fillId="3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2" fillId="3" borderId="10" xfId="0" applyNumberFormat="1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left" vertical="center" wrapText="1"/>
    </xf>
    <xf numFmtId="14" fontId="19" fillId="12" borderId="10" xfId="0" applyNumberFormat="1" applyFont="1" applyFill="1" applyBorder="1" applyAlignment="1">
      <alignment horizontal="center" vertical="center" wrapText="1"/>
    </xf>
    <xf numFmtId="2" fontId="19" fillId="12" borderId="10" xfId="0" applyNumberFormat="1" applyFont="1" applyFill="1" applyBorder="1" applyAlignment="1">
      <alignment horizontal="center" vertical="center" wrapText="1"/>
    </xf>
    <xf numFmtId="191" fontId="19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19" fillId="12" borderId="10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/>
    </xf>
    <xf numFmtId="185" fontId="19" fillId="12" borderId="10" xfId="0" applyNumberFormat="1" applyFont="1" applyFill="1" applyBorder="1" applyAlignment="1">
      <alignment horizontal="center" vertical="center" wrapText="1"/>
    </xf>
    <xf numFmtId="2" fontId="20" fillId="12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 wrapText="1"/>
    </xf>
    <xf numFmtId="0" fontId="19" fillId="13" borderId="10" xfId="0" applyFont="1" applyFill="1" applyBorder="1" applyAlignment="1">
      <alignment horizontal="center" vertical="center" wrapText="1"/>
    </xf>
    <xf numFmtId="14" fontId="19" fillId="13" borderId="10" xfId="0" applyNumberFormat="1" applyFont="1" applyFill="1" applyBorder="1" applyAlignment="1">
      <alignment horizontal="center" vertical="center" wrapText="1"/>
    </xf>
    <xf numFmtId="14" fontId="20" fillId="13" borderId="10" xfId="0" applyNumberFormat="1" applyFont="1" applyFill="1" applyBorder="1" applyAlignment="1">
      <alignment horizontal="center" vertical="center" wrapText="1"/>
    </xf>
    <xf numFmtId="2" fontId="19" fillId="13" borderId="10" xfId="0" applyNumberFormat="1" applyFont="1" applyFill="1" applyBorder="1" applyAlignment="1">
      <alignment horizontal="center" vertical="center" wrapText="1"/>
    </xf>
    <xf numFmtId="14" fontId="20" fillId="12" borderId="10" xfId="0" applyNumberFormat="1" applyFont="1" applyFill="1" applyBorder="1" applyAlignment="1">
      <alignment horizontal="center" vertical="center" wrapText="1"/>
    </xf>
    <xf numFmtId="2" fontId="22" fillId="12" borderId="10" xfId="0" applyNumberFormat="1" applyFont="1" applyFill="1" applyBorder="1" applyAlignment="1">
      <alignment horizontal="center"/>
    </xf>
    <xf numFmtId="0" fontId="22" fillId="12" borderId="10" xfId="0" applyFont="1" applyFill="1" applyBorder="1" applyAlignment="1">
      <alignment horizontal="center"/>
    </xf>
    <xf numFmtId="0" fontId="0" fillId="12" borderId="0" xfId="0" applyFont="1" applyFill="1" applyAlignment="1">
      <alignment/>
    </xf>
    <xf numFmtId="2" fontId="0" fillId="12" borderId="0" xfId="0" applyNumberFormat="1" applyFill="1" applyAlignment="1">
      <alignment/>
    </xf>
    <xf numFmtId="191" fontId="20" fillId="12" borderId="10" xfId="0" applyNumberFormat="1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185" fontId="20" fillId="12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/>
    </xf>
    <xf numFmtId="0" fontId="20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left" vertical="center" wrapText="1"/>
    </xf>
    <xf numFmtId="0" fontId="19" fillId="14" borderId="10" xfId="0" applyFont="1" applyFill="1" applyBorder="1" applyAlignment="1">
      <alignment horizontal="center" vertical="center" wrapText="1"/>
    </xf>
    <xf numFmtId="14" fontId="19" fillId="14" borderId="10" xfId="0" applyNumberFormat="1" applyFont="1" applyFill="1" applyBorder="1" applyAlignment="1">
      <alignment horizontal="center" vertical="center" wrapText="1"/>
    </xf>
    <xf numFmtId="14" fontId="20" fillId="14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185" fontId="22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textRotation="90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2" fillId="12" borderId="12" xfId="0" applyFont="1" applyFill="1" applyBorder="1" applyAlignment="1">
      <alignment/>
    </xf>
    <xf numFmtId="0" fontId="22" fillId="12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3" borderId="10" xfId="0" applyFont="1" applyFill="1" applyBorder="1" applyAlignment="1">
      <alignment horizontal="center" textRotation="90" wrapText="1"/>
    </xf>
    <xf numFmtId="0" fontId="19" fillId="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textRotation="90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5"/>
  <sheetViews>
    <sheetView tabSelected="1" view="pageBreakPreview" zoomScale="60" zoomScalePageLayoutView="0" workbookViewId="0" topLeftCell="A1">
      <selection activeCell="S25" sqref="S25"/>
    </sheetView>
  </sheetViews>
  <sheetFormatPr defaultColWidth="9.140625" defaultRowHeight="12.75" outlineLevelCol="2"/>
  <cols>
    <col min="1" max="1" width="5.57421875" style="0" customWidth="1"/>
    <col min="2" max="2" width="31.8515625" style="0" customWidth="1"/>
    <col min="3" max="3" width="10.140625" style="0" customWidth="1" outlineLevel="1"/>
    <col min="4" max="4" width="12.28125" style="0" customWidth="1" outlineLevel="1"/>
    <col min="5" max="5" width="12.00390625" style="0" customWidth="1" outlineLevel="1"/>
    <col min="6" max="6" width="11.8515625" style="0" customWidth="1" outlineLevel="1"/>
    <col min="7" max="7" width="8.8515625" style="0" customWidth="1" outlineLevel="1" collapsed="1"/>
    <col min="8" max="13" width="9.140625" style="0" customWidth="1" outlineLevel="2"/>
    <col min="14" max="14" width="8.421875" style="0" customWidth="1" outlineLevel="2"/>
    <col min="15" max="15" width="11.421875" style="0" customWidth="1" outlineLevel="2"/>
    <col min="16" max="16" width="21.8515625" style="0" customWidth="1" outlineLevel="1"/>
    <col min="17" max="17" width="17.00390625" style="0" customWidth="1" outlineLevel="1"/>
    <col min="18" max="18" width="16.7109375" style="0" customWidth="1" outlineLevel="1"/>
    <col min="19" max="19" width="18.57421875" style="0" customWidth="1" outlineLevel="1"/>
    <col min="20" max="20" width="21.421875" style="0" customWidth="1" outlineLevel="1"/>
    <col min="21" max="21" width="20.57421875" style="0" customWidth="1"/>
    <col min="23" max="23" width="15.28125" style="0" bestFit="1" customWidth="1"/>
    <col min="24" max="24" width="13.57421875" style="0" bestFit="1" customWidth="1"/>
  </cols>
  <sheetData>
    <row r="2" spans="1:21" ht="26.25">
      <c r="A2" s="76" t="s">
        <v>66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26.25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26.25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26.25">
      <c r="A5" s="76" t="s">
        <v>72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26.25">
      <c r="A6" s="76" t="s">
        <v>73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26.25">
      <c r="A7" s="76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  <c r="U8" s="13"/>
    </row>
    <row r="9" spans="1:21" ht="20.25">
      <c r="A9" s="74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13"/>
    </row>
    <row r="10" spans="1:21" ht="2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3"/>
    </row>
    <row r="11" spans="1:21" ht="31.5" customHeight="1">
      <c r="A11" s="67" t="s">
        <v>1</v>
      </c>
      <c r="B11" s="67" t="s">
        <v>2</v>
      </c>
      <c r="C11" s="66" t="s">
        <v>3</v>
      </c>
      <c r="D11" s="66"/>
      <c r="E11" s="73" t="s">
        <v>4</v>
      </c>
      <c r="F11" s="73" t="s">
        <v>69</v>
      </c>
      <c r="G11" s="73" t="s">
        <v>5</v>
      </c>
      <c r="H11" s="73" t="s">
        <v>6</v>
      </c>
      <c r="I11" s="71" t="s">
        <v>7</v>
      </c>
      <c r="J11" s="66" t="s">
        <v>8</v>
      </c>
      <c r="K11" s="66"/>
      <c r="L11" s="66"/>
      <c r="M11" s="66" t="s">
        <v>9</v>
      </c>
      <c r="N11" s="66"/>
      <c r="O11" s="66"/>
      <c r="P11" s="67" t="s">
        <v>10</v>
      </c>
      <c r="Q11" s="67"/>
      <c r="R11" s="67"/>
      <c r="S11" s="67"/>
      <c r="T11" s="63"/>
      <c r="U11" s="63"/>
    </row>
    <row r="12" spans="1:21" ht="15">
      <c r="A12" s="67"/>
      <c r="B12" s="67"/>
      <c r="C12" s="66"/>
      <c r="D12" s="66"/>
      <c r="E12" s="73"/>
      <c r="F12" s="73"/>
      <c r="G12" s="73"/>
      <c r="H12" s="73"/>
      <c r="I12" s="71"/>
      <c r="J12" s="71" t="s">
        <v>12</v>
      </c>
      <c r="K12" s="72" t="s">
        <v>13</v>
      </c>
      <c r="L12" s="72"/>
      <c r="M12" s="71" t="s">
        <v>12</v>
      </c>
      <c r="N12" s="72" t="s">
        <v>13</v>
      </c>
      <c r="O12" s="72"/>
      <c r="P12" s="73" t="s">
        <v>70</v>
      </c>
      <c r="Q12" s="66" t="s">
        <v>13</v>
      </c>
      <c r="R12" s="66"/>
      <c r="S12" s="66"/>
      <c r="T12" s="66"/>
      <c r="U12" s="66"/>
    </row>
    <row r="13" spans="1:21" ht="30.75" customHeight="1">
      <c r="A13" s="67"/>
      <c r="B13" s="67"/>
      <c r="C13" s="2"/>
      <c r="D13" s="2"/>
      <c r="E13" s="73"/>
      <c r="F13" s="73"/>
      <c r="G13" s="73"/>
      <c r="H13" s="73"/>
      <c r="I13" s="71"/>
      <c r="J13" s="71"/>
      <c r="K13" s="62" t="s">
        <v>16</v>
      </c>
      <c r="L13" s="64" t="s">
        <v>17</v>
      </c>
      <c r="M13" s="71"/>
      <c r="N13" s="62" t="s">
        <v>16</v>
      </c>
      <c r="O13" s="64" t="s">
        <v>17</v>
      </c>
      <c r="P13" s="73"/>
      <c r="Q13" s="64" t="s">
        <v>18</v>
      </c>
      <c r="R13" s="64" t="s">
        <v>19</v>
      </c>
      <c r="S13" s="64" t="s">
        <v>20</v>
      </c>
      <c r="T13" s="64" t="s">
        <v>11</v>
      </c>
      <c r="U13" s="70" t="s">
        <v>68</v>
      </c>
    </row>
    <row r="14" spans="1:21" ht="113.25" customHeight="1">
      <c r="A14" s="67"/>
      <c r="B14" s="67"/>
      <c r="C14" s="58" t="s">
        <v>14</v>
      </c>
      <c r="D14" s="58" t="s">
        <v>15</v>
      </c>
      <c r="E14" s="73"/>
      <c r="F14" s="73"/>
      <c r="G14" s="73"/>
      <c r="H14" s="73"/>
      <c r="I14" s="71"/>
      <c r="J14" s="71"/>
      <c r="K14" s="63"/>
      <c r="L14" s="63"/>
      <c r="M14" s="71"/>
      <c r="N14" s="63"/>
      <c r="O14" s="63"/>
      <c r="P14" s="73"/>
      <c r="Q14" s="63"/>
      <c r="R14" s="63"/>
      <c r="S14" s="65"/>
      <c r="T14" s="63"/>
      <c r="U14" s="63"/>
    </row>
    <row r="15" spans="1:21" ht="14.25">
      <c r="A15" s="67"/>
      <c r="B15" s="67"/>
      <c r="C15" s="58"/>
      <c r="D15" s="58"/>
      <c r="E15" s="73"/>
      <c r="F15" s="73"/>
      <c r="G15" s="17" t="s">
        <v>21</v>
      </c>
      <c r="H15" s="17" t="s">
        <v>21</v>
      </c>
      <c r="I15" s="17" t="s">
        <v>22</v>
      </c>
      <c r="J15" s="17" t="s">
        <v>23</v>
      </c>
      <c r="K15" s="17" t="s">
        <v>23</v>
      </c>
      <c r="L15" s="17" t="s">
        <v>23</v>
      </c>
      <c r="M15" s="17" t="s">
        <v>22</v>
      </c>
      <c r="N15" s="17" t="s">
        <v>22</v>
      </c>
      <c r="O15" s="17" t="s">
        <v>22</v>
      </c>
      <c r="P15" s="17" t="s">
        <v>24</v>
      </c>
      <c r="Q15" s="17" t="s">
        <v>24</v>
      </c>
      <c r="R15" s="17" t="s">
        <v>24</v>
      </c>
      <c r="S15" s="17"/>
      <c r="T15" s="17" t="s">
        <v>24</v>
      </c>
      <c r="U15" s="17" t="s">
        <v>24</v>
      </c>
    </row>
    <row r="16" spans="1:2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22</v>
      </c>
      <c r="U16" s="2">
        <v>23</v>
      </c>
    </row>
    <row r="17" spans="1:21" ht="32.25" customHeight="1">
      <c r="A17" s="59" t="s">
        <v>75</v>
      </c>
      <c r="B17" s="59"/>
      <c r="C17" s="5" t="s">
        <v>25</v>
      </c>
      <c r="D17" s="5" t="s">
        <v>25</v>
      </c>
      <c r="E17" s="5" t="s">
        <v>25</v>
      </c>
      <c r="F17" s="5" t="s">
        <v>25</v>
      </c>
      <c r="G17" s="18">
        <f>G19+G34+G42</f>
        <v>122</v>
      </c>
      <c r="H17" s="18">
        <f aca="true" t="shared" si="0" ref="H17:U17">H19+H34+H42</f>
        <v>122</v>
      </c>
      <c r="I17" s="50">
        <f t="shared" si="0"/>
        <v>3005.8</v>
      </c>
      <c r="J17" s="18">
        <f t="shared" si="0"/>
        <v>53</v>
      </c>
      <c r="K17" s="18">
        <f t="shared" si="0"/>
        <v>11</v>
      </c>
      <c r="L17" s="18">
        <f t="shared" si="0"/>
        <v>42</v>
      </c>
      <c r="M17" s="18">
        <f t="shared" si="0"/>
        <v>2094.6</v>
      </c>
      <c r="N17" s="18">
        <f t="shared" si="0"/>
        <v>437.5</v>
      </c>
      <c r="O17" s="18">
        <f t="shared" si="0"/>
        <v>1657.1</v>
      </c>
      <c r="P17" s="18">
        <f t="shared" si="0"/>
        <v>86672468.55</v>
      </c>
      <c r="Q17" s="18">
        <f t="shared" si="0"/>
        <v>50238463.02</v>
      </c>
      <c r="R17" s="18">
        <f t="shared" si="0"/>
        <v>19581866.29</v>
      </c>
      <c r="S17" s="18">
        <f t="shared" si="0"/>
        <v>16852139.24</v>
      </c>
      <c r="T17" s="19">
        <f t="shared" si="0"/>
        <v>0</v>
      </c>
      <c r="U17" s="19">
        <f t="shared" si="0"/>
        <v>0</v>
      </c>
    </row>
    <row r="18" spans="1:21" ht="32.25" customHeight="1">
      <c r="A18" s="59" t="s">
        <v>13</v>
      </c>
      <c r="B18" s="59"/>
      <c r="C18" s="5"/>
      <c r="D18" s="5"/>
      <c r="E18" s="5"/>
      <c r="F18" s="5"/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4" ht="21" customHeight="1">
      <c r="A19" s="68" t="s">
        <v>76</v>
      </c>
      <c r="B19" s="69"/>
      <c r="C19" s="4"/>
      <c r="D19" s="7"/>
      <c r="E19" s="7"/>
      <c r="F19" s="7"/>
      <c r="G19" s="20">
        <f aca="true" t="shared" si="1" ref="G19:S19">G20+G21+G22+G23+G24+G25+G26+G27+G28+G29+G30+G31+G32+G33</f>
        <v>79</v>
      </c>
      <c r="H19" s="20">
        <f t="shared" si="1"/>
        <v>79</v>
      </c>
      <c r="I19" s="57">
        <f t="shared" si="1"/>
        <v>2104.9</v>
      </c>
      <c r="J19" s="20">
        <f t="shared" si="1"/>
        <v>35</v>
      </c>
      <c r="K19" s="20">
        <f t="shared" si="1"/>
        <v>3</v>
      </c>
      <c r="L19" s="20">
        <f t="shared" si="1"/>
        <v>32</v>
      </c>
      <c r="M19" s="20">
        <f t="shared" si="1"/>
        <v>1364.9</v>
      </c>
      <c r="N19" s="20">
        <f t="shared" si="1"/>
        <v>127.7</v>
      </c>
      <c r="O19" s="20">
        <f t="shared" si="1"/>
        <v>1237.2</v>
      </c>
      <c r="P19" s="25">
        <f t="shared" si="1"/>
        <v>56446497.55</v>
      </c>
      <c r="Q19" s="56">
        <f t="shared" si="1"/>
        <v>33842086.51</v>
      </c>
      <c r="R19" s="56">
        <f t="shared" si="1"/>
        <v>11474060.13</v>
      </c>
      <c r="S19" s="56">
        <f t="shared" si="1"/>
        <v>11130350.91</v>
      </c>
      <c r="T19" s="3">
        <v>0</v>
      </c>
      <c r="U19" s="3">
        <v>0</v>
      </c>
      <c r="V19" s="1"/>
      <c r="W19" s="1"/>
      <c r="X19" s="24"/>
    </row>
    <row r="20" spans="1:24" s="31" customFormat="1" ht="21" customHeight="1">
      <c r="A20" s="33">
        <v>1</v>
      </c>
      <c r="B20" s="32" t="s">
        <v>35</v>
      </c>
      <c r="C20" s="26" t="s">
        <v>37</v>
      </c>
      <c r="D20" s="28">
        <v>38986</v>
      </c>
      <c r="E20" s="28">
        <v>42735</v>
      </c>
      <c r="F20" s="28">
        <v>43100</v>
      </c>
      <c r="G20" s="26">
        <v>5</v>
      </c>
      <c r="H20" s="26">
        <v>5</v>
      </c>
      <c r="I20" s="26">
        <v>201.5</v>
      </c>
      <c r="J20" s="26">
        <f aca="true" t="shared" si="2" ref="J20:J32">K20+L20</f>
        <v>3</v>
      </c>
      <c r="K20" s="26">
        <v>2</v>
      </c>
      <c r="L20" s="26">
        <v>1</v>
      </c>
      <c r="M20" s="29">
        <f aca="true" t="shared" si="3" ref="M20:M32">N20+O20</f>
        <v>157.4</v>
      </c>
      <c r="N20" s="29">
        <v>101.5</v>
      </c>
      <c r="O20" s="29">
        <v>55.9</v>
      </c>
      <c r="P20" s="47">
        <f aca="true" t="shared" si="4" ref="P20:P32">Q20+R20+S20</f>
        <v>6509399</v>
      </c>
      <c r="Q20" s="30">
        <v>3902662.76</v>
      </c>
      <c r="R20" s="30">
        <v>1323186.36</v>
      </c>
      <c r="S20" s="30">
        <v>1283549.88</v>
      </c>
      <c r="T20" s="29">
        <v>0</v>
      </c>
      <c r="U20" s="29">
        <v>0</v>
      </c>
      <c r="W20" s="46"/>
      <c r="X20" s="46"/>
    </row>
    <row r="21" spans="1:24" s="31" customFormat="1" ht="21" customHeight="1">
      <c r="A21" s="26">
        <v>2</v>
      </c>
      <c r="B21" s="32" t="s">
        <v>28</v>
      </c>
      <c r="C21" s="26" t="s">
        <v>29</v>
      </c>
      <c r="D21" s="28">
        <v>38986</v>
      </c>
      <c r="E21" s="42">
        <v>42978</v>
      </c>
      <c r="F21" s="42">
        <v>43100</v>
      </c>
      <c r="G21" s="26">
        <v>10</v>
      </c>
      <c r="H21" s="26">
        <v>10</v>
      </c>
      <c r="I21" s="35">
        <v>163</v>
      </c>
      <c r="J21" s="26">
        <f t="shared" si="2"/>
        <v>4</v>
      </c>
      <c r="K21" s="26">
        <v>0</v>
      </c>
      <c r="L21" s="26">
        <v>4</v>
      </c>
      <c r="M21" s="29">
        <f t="shared" si="3"/>
        <v>163</v>
      </c>
      <c r="N21" s="29">
        <v>0</v>
      </c>
      <c r="O21" s="29">
        <v>163</v>
      </c>
      <c r="P21" s="47">
        <f t="shared" si="4"/>
        <v>6740991.35</v>
      </c>
      <c r="Q21" s="30">
        <v>4041512.27</v>
      </c>
      <c r="R21" s="30">
        <v>1370262.88</v>
      </c>
      <c r="S21" s="30">
        <v>1329216.2</v>
      </c>
      <c r="T21" s="29">
        <v>0</v>
      </c>
      <c r="U21" s="29">
        <v>0</v>
      </c>
      <c r="W21" s="46"/>
      <c r="X21" s="46"/>
    </row>
    <row r="22" spans="1:24" s="31" customFormat="1" ht="33.75" customHeight="1">
      <c r="A22" s="33">
        <v>3</v>
      </c>
      <c r="B22" s="32" t="s">
        <v>42</v>
      </c>
      <c r="C22" s="26" t="s">
        <v>44</v>
      </c>
      <c r="D22" s="28">
        <v>39028</v>
      </c>
      <c r="E22" s="42">
        <v>42978</v>
      </c>
      <c r="F22" s="42">
        <v>43100</v>
      </c>
      <c r="G22" s="48">
        <v>6</v>
      </c>
      <c r="H22" s="48">
        <v>6</v>
      </c>
      <c r="I22" s="35">
        <v>182</v>
      </c>
      <c r="J22" s="26">
        <f t="shared" si="2"/>
        <v>3</v>
      </c>
      <c r="K22" s="26">
        <v>0</v>
      </c>
      <c r="L22" s="26">
        <v>3</v>
      </c>
      <c r="M22" s="29">
        <f t="shared" si="3"/>
        <v>137.1</v>
      </c>
      <c r="N22" s="29">
        <v>0</v>
      </c>
      <c r="O22" s="29">
        <v>137.1</v>
      </c>
      <c r="P22" s="47">
        <f t="shared" si="4"/>
        <v>5669876.78</v>
      </c>
      <c r="Q22" s="30">
        <v>3399333.33</v>
      </c>
      <c r="R22" s="30">
        <v>1152533.99</v>
      </c>
      <c r="S22" s="30">
        <v>1118009.46</v>
      </c>
      <c r="T22" s="29">
        <v>0</v>
      </c>
      <c r="U22" s="29">
        <v>0</v>
      </c>
      <c r="W22" s="46"/>
      <c r="X22" s="46"/>
    </row>
    <row r="23" spans="1:24" s="31" customFormat="1" ht="33.75" customHeight="1">
      <c r="A23" s="26">
        <v>4</v>
      </c>
      <c r="B23" s="32" t="s">
        <v>43</v>
      </c>
      <c r="C23" s="26" t="s">
        <v>45</v>
      </c>
      <c r="D23" s="28">
        <v>39031</v>
      </c>
      <c r="E23" s="28">
        <v>42735</v>
      </c>
      <c r="F23" s="28">
        <v>43100</v>
      </c>
      <c r="G23" s="33">
        <v>7</v>
      </c>
      <c r="H23" s="33">
        <v>7</v>
      </c>
      <c r="I23" s="33">
        <v>184.9</v>
      </c>
      <c r="J23" s="33">
        <v>2</v>
      </c>
      <c r="K23" s="33">
        <v>0</v>
      </c>
      <c r="L23" s="33">
        <v>2</v>
      </c>
      <c r="M23" s="36">
        <f t="shared" si="3"/>
        <v>123.9</v>
      </c>
      <c r="N23" s="36">
        <v>0</v>
      </c>
      <c r="O23" s="36">
        <v>123.9</v>
      </c>
      <c r="P23" s="47">
        <f t="shared" si="4"/>
        <v>5123980.55</v>
      </c>
      <c r="Q23" s="30">
        <v>3072045.22</v>
      </c>
      <c r="R23" s="30">
        <v>1041567.92</v>
      </c>
      <c r="S23" s="30">
        <v>1010367.41</v>
      </c>
      <c r="T23" s="29">
        <v>0</v>
      </c>
      <c r="U23" s="29">
        <v>0</v>
      </c>
      <c r="W23" s="46"/>
      <c r="X23" s="46"/>
    </row>
    <row r="24" spans="1:24" s="45" customFormat="1" ht="29.25" customHeight="1">
      <c r="A24" s="33">
        <v>5</v>
      </c>
      <c r="B24" s="27" t="s">
        <v>54</v>
      </c>
      <c r="C24" s="26" t="s">
        <v>61</v>
      </c>
      <c r="D24" s="28">
        <v>39041</v>
      </c>
      <c r="E24" s="28">
        <v>42735</v>
      </c>
      <c r="F24" s="28">
        <v>43100</v>
      </c>
      <c r="G24" s="26">
        <v>4</v>
      </c>
      <c r="H24" s="26">
        <v>4</v>
      </c>
      <c r="I24" s="26">
        <v>182.9</v>
      </c>
      <c r="J24" s="26">
        <v>1</v>
      </c>
      <c r="K24" s="26">
        <v>0</v>
      </c>
      <c r="L24" s="26">
        <v>1</v>
      </c>
      <c r="M24" s="29">
        <v>30.4</v>
      </c>
      <c r="N24" s="29">
        <v>0</v>
      </c>
      <c r="O24" s="29">
        <v>30.4</v>
      </c>
      <c r="P24" s="47">
        <f t="shared" si="4"/>
        <v>1257215.57</v>
      </c>
      <c r="Q24" s="30">
        <v>753754.44</v>
      </c>
      <c r="R24" s="30">
        <v>255558.23</v>
      </c>
      <c r="S24" s="30">
        <v>247902.9</v>
      </c>
      <c r="T24" s="29">
        <v>0</v>
      </c>
      <c r="U24" s="29">
        <v>0</v>
      </c>
      <c r="V24" s="31"/>
      <c r="W24" s="46"/>
      <c r="X24" s="46"/>
    </row>
    <row r="25" spans="1:24" s="31" customFormat="1" ht="27" customHeight="1">
      <c r="A25" s="26">
        <v>6</v>
      </c>
      <c r="B25" s="27" t="s">
        <v>55</v>
      </c>
      <c r="C25" s="33" t="s">
        <v>62</v>
      </c>
      <c r="D25" s="42">
        <v>39041</v>
      </c>
      <c r="E25" s="28">
        <v>42735</v>
      </c>
      <c r="F25" s="28">
        <v>43100</v>
      </c>
      <c r="G25" s="33">
        <v>1</v>
      </c>
      <c r="H25" s="33">
        <v>1</v>
      </c>
      <c r="I25" s="33">
        <v>188.7</v>
      </c>
      <c r="J25" s="33">
        <f t="shared" si="2"/>
        <v>1</v>
      </c>
      <c r="K25" s="33">
        <v>0</v>
      </c>
      <c r="L25" s="33">
        <v>1</v>
      </c>
      <c r="M25" s="36">
        <f t="shared" si="3"/>
        <v>31.9</v>
      </c>
      <c r="N25" s="36">
        <v>0</v>
      </c>
      <c r="O25" s="36">
        <v>31.9</v>
      </c>
      <c r="P25" s="47">
        <f t="shared" si="4"/>
        <v>1319249.23</v>
      </c>
      <c r="Q25" s="30">
        <v>790946.27</v>
      </c>
      <c r="R25" s="30">
        <v>268168.01</v>
      </c>
      <c r="S25" s="30">
        <v>260134.95</v>
      </c>
      <c r="T25" s="29">
        <v>0</v>
      </c>
      <c r="U25" s="29">
        <v>0</v>
      </c>
      <c r="W25" s="46"/>
      <c r="X25" s="46"/>
    </row>
    <row r="26" spans="1:24" s="31" customFormat="1" ht="30.75" customHeight="1">
      <c r="A26" s="33">
        <v>7</v>
      </c>
      <c r="B26" s="32" t="s">
        <v>56</v>
      </c>
      <c r="C26" s="26" t="s">
        <v>63</v>
      </c>
      <c r="D26" s="28">
        <v>39041</v>
      </c>
      <c r="E26" s="28">
        <v>42735</v>
      </c>
      <c r="F26" s="28">
        <v>43100</v>
      </c>
      <c r="G26" s="26">
        <v>1</v>
      </c>
      <c r="H26" s="26">
        <v>1</v>
      </c>
      <c r="I26" s="26">
        <v>184.6</v>
      </c>
      <c r="J26" s="26">
        <f t="shared" si="2"/>
        <v>1</v>
      </c>
      <c r="K26" s="26">
        <v>0</v>
      </c>
      <c r="L26" s="26">
        <v>1</v>
      </c>
      <c r="M26" s="29">
        <f t="shared" si="3"/>
        <v>30.9</v>
      </c>
      <c r="N26" s="29">
        <v>0</v>
      </c>
      <c r="O26" s="29">
        <v>30.9</v>
      </c>
      <c r="P26" s="47">
        <f t="shared" si="4"/>
        <v>1277893.46</v>
      </c>
      <c r="Q26" s="30">
        <v>766151.72</v>
      </c>
      <c r="R26" s="30">
        <v>259761.49</v>
      </c>
      <c r="S26" s="30">
        <v>251980.25</v>
      </c>
      <c r="T26" s="29">
        <v>0</v>
      </c>
      <c r="U26" s="29">
        <v>0</v>
      </c>
      <c r="W26" s="46"/>
      <c r="X26" s="46"/>
    </row>
    <row r="27" spans="1:24" s="31" customFormat="1" ht="31.5" customHeight="1">
      <c r="A27" s="26">
        <v>8</v>
      </c>
      <c r="B27" s="32" t="s">
        <v>58</v>
      </c>
      <c r="C27" s="26" t="s">
        <v>64</v>
      </c>
      <c r="D27" s="28">
        <v>39041</v>
      </c>
      <c r="E27" s="28">
        <v>42735</v>
      </c>
      <c r="F27" s="28">
        <v>43100</v>
      </c>
      <c r="G27" s="26">
        <v>6</v>
      </c>
      <c r="H27" s="26">
        <v>6</v>
      </c>
      <c r="I27" s="26">
        <v>85.3</v>
      </c>
      <c r="J27" s="26">
        <f t="shared" si="2"/>
        <v>2</v>
      </c>
      <c r="K27" s="26">
        <v>0</v>
      </c>
      <c r="L27" s="26">
        <v>2</v>
      </c>
      <c r="M27" s="29">
        <f t="shared" si="3"/>
        <v>85.3</v>
      </c>
      <c r="N27" s="29">
        <v>0</v>
      </c>
      <c r="O27" s="29">
        <v>85.3</v>
      </c>
      <c r="P27" s="47">
        <f t="shared" si="4"/>
        <v>3527647.62</v>
      </c>
      <c r="Q27" s="30">
        <v>2114975.44</v>
      </c>
      <c r="R27" s="30">
        <v>717076.22</v>
      </c>
      <c r="S27" s="30">
        <v>695595.96</v>
      </c>
      <c r="T27" s="29">
        <v>0</v>
      </c>
      <c r="U27" s="29">
        <v>0</v>
      </c>
      <c r="W27" s="46"/>
      <c r="X27" s="46"/>
    </row>
    <row r="28" spans="1:24" s="31" customFormat="1" ht="31.5" customHeight="1">
      <c r="A28" s="33">
        <v>9</v>
      </c>
      <c r="B28" s="32" t="s">
        <v>57</v>
      </c>
      <c r="C28" s="26" t="s">
        <v>65</v>
      </c>
      <c r="D28" s="28">
        <v>39041</v>
      </c>
      <c r="E28" s="28">
        <v>42735</v>
      </c>
      <c r="F28" s="28">
        <v>43100</v>
      </c>
      <c r="G28" s="26">
        <v>6</v>
      </c>
      <c r="H28" s="26">
        <v>6</v>
      </c>
      <c r="I28" s="26">
        <v>71.9</v>
      </c>
      <c r="J28" s="48">
        <f t="shared" si="2"/>
        <v>1</v>
      </c>
      <c r="K28" s="26">
        <v>0</v>
      </c>
      <c r="L28" s="26">
        <v>1</v>
      </c>
      <c r="M28" s="29">
        <f t="shared" si="3"/>
        <v>36.3</v>
      </c>
      <c r="N28" s="29">
        <v>0</v>
      </c>
      <c r="O28" s="29">
        <v>36.3</v>
      </c>
      <c r="P28" s="47">
        <f t="shared" si="4"/>
        <v>1501214.66</v>
      </c>
      <c r="Q28" s="30">
        <v>900042.31</v>
      </c>
      <c r="R28" s="30">
        <v>305156.71</v>
      </c>
      <c r="S28" s="30">
        <v>296015.64</v>
      </c>
      <c r="T28" s="29">
        <v>0</v>
      </c>
      <c r="U28" s="29">
        <v>0</v>
      </c>
      <c r="W28" s="46"/>
      <c r="X28" s="46"/>
    </row>
    <row r="29" spans="1:24" s="31" customFormat="1" ht="34.5" customHeight="1">
      <c r="A29" s="26">
        <v>10</v>
      </c>
      <c r="B29" s="32" t="s">
        <v>38</v>
      </c>
      <c r="C29" s="26" t="s">
        <v>41</v>
      </c>
      <c r="D29" s="28">
        <v>39037</v>
      </c>
      <c r="E29" s="28">
        <v>42735</v>
      </c>
      <c r="F29" s="28">
        <v>43100</v>
      </c>
      <c r="G29" s="26">
        <v>12</v>
      </c>
      <c r="H29" s="26">
        <v>12</v>
      </c>
      <c r="I29" s="26">
        <v>185.2</v>
      </c>
      <c r="J29" s="26">
        <f t="shared" si="2"/>
        <v>5</v>
      </c>
      <c r="K29" s="26">
        <v>0</v>
      </c>
      <c r="L29" s="26">
        <v>5</v>
      </c>
      <c r="M29" s="29">
        <f t="shared" si="3"/>
        <v>185.2</v>
      </c>
      <c r="N29" s="29">
        <v>0</v>
      </c>
      <c r="O29" s="29">
        <v>185.2</v>
      </c>
      <c r="P29" s="47">
        <f t="shared" si="4"/>
        <v>7659089.57</v>
      </c>
      <c r="Q29" s="30">
        <v>4591951.37</v>
      </c>
      <c r="R29" s="30">
        <v>1556887.64</v>
      </c>
      <c r="S29" s="30">
        <v>1510250.56</v>
      </c>
      <c r="T29" s="29">
        <v>0</v>
      </c>
      <c r="U29" s="29">
        <v>0</v>
      </c>
      <c r="W29" s="46"/>
      <c r="X29" s="46"/>
    </row>
    <row r="30" spans="1:24" s="31" customFormat="1" ht="34.5" customHeight="1">
      <c r="A30" s="33">
        <v>11</v>
      </c>
      <c r="B30" s="32" t="s">
        <v>39</v>
      </c>
      <c r="C30" s="26" t="s">
        <v>40</v>
      </c>
      <c r="D30" s="34" t="s">
        <v>79</v>
      </c>
      <c r="E30" s="28">
        <v>42735</v>
      </c>
      <c r="F30" s="28">
        <v>43100</v>
      </c>
      <c r="G30" s="26">
        <v>3</v>
      </c>
      <c r="H30" s="26">
        <v>3</v>
      </c>
      <c r="I30" s="26">
        <v>81.1</v>
      </c>
      <c r="J30" s="26">
        <f t="shared" si="2"/>
        <v>2</v>
      </c>
      <c r="K30" s="26">
        <v>0</v>
      </c>
      <c r="L30" s="26">
        <v>2</v>
      </c>
      <c r="M30" s="29">
        <f t="shared" si="3"/>
        <v>81.1</v>
      </c>
      <c r="N30" s="29">
        <v>0</v>
      </c>
      <c r="O30" s="29">
        <v>81.1</v>
      </c>
      <c r="P30" s="47">
        <f t="shared" si="4"/>
        <v>3353953.36</v>
      </c>
      <c r="Q30" s="30">
        <v>2010838.31</v>
      </c>
      <c r="R30" s="30">
        <v>681768.83</v>
      </c>
      <c r="S30" s="30">
        <v>661346.22</v>
      </c>
      <c r="T30" s="29">
        <v>0</v>
      </c>
      <c r="U30" s="29">
        <v>0</v>
      </c>
      <c r="X30" s="46"/>
    </row>
    <row r="31" spans="1:24" s="31" customFormat="1" ht="30">
      <c r="A31" s="26">
        <v>12</v>
      </c>
      <c r="B31" s="27" t="s">
        <v>48</v>
      </c>
      <c r="C31" s="33" t="s">
        <v>51</v>
      </c>
      <c r="D31" s="42">
        <v>39049</v>
      </c>
      <c r="E31" s="28">
        <v>42735</v>
      </c>
      <c r="F31" s="28">
        <v>43100</v>
      </c>
      <c r="G31" s="33">
        <v>9</v>
      </c>
      <c r="H31" s="33">
        <v>9</v>
      </c>
      <c r="I31" s="33">
        <v>181.6</v>
      </c>
      <c r="J31" s="33">
        <f t="shared" si="2"/>
        <v>4</v>
      </c>
      <c r="K31" s="33">
        <v>0</v>
      </c>
      <c r="L31" s="33">
        <v>4</v>
      </c>
      <c r="M31" s="36">
        <f>N31+O31</f>
        <v>121.2</v>
      </c>
      <c r="N31" s="36">
        <v>0</v>
      </c>
      <c r="O31" s="36">
        <v>121.2</v>
      </c>
      <c r="P31" s="47">
        <f t="shared" si="4"/>
        <v>5012319.95</v>
      </c>
      <c r="Q31" s="30">
        <v>3005099.92</v>
      </c>
      <c r="R31" s="30">
        <v>1018870.31</v>
      </c>
      <c r="S31" s="30">
        <v>988349.72</v>
      </c>
      <c r="T31" s="29">
        <v>0</v>
      </c>
      <c r="U31" s="29">
        <v>0</v>
      </c>
      <c r="X31" s="46"/>
    </row>
    <row r="32" spans="1:24" s="31" customFormat="1" ht="15">
      <c r="A32" s="33">
        <v>13</v>
      </c>
      <c r="B32" s="32" t="s">
        <v>49</v>
      </c>
      <c r="C32" s="26" t="s">
        <v>52</v>
      </c>
      <c r="D32" s="28">
        <v>39049</v>
      </c>
      <c r="E32" s="28">
        <v>42735</v>
      </c>
      <c r="F32" s="28">
        <v>43100</v>
      </c>
      <c r="G32" s="26">
        <v>8</v>
      </c>
      <c r="H32" s="26">
        <v>8</v>
      </c>
      <c r="I32" s="35">
        <v>186</v>
      </c>
      <c r="J32" s="26">
        <f t="shared" si="2"/>
        <v>5</v>
      </c>
      <c r="K32" s="26">
        <v>0</v>
      </c>
      <c r="L32" s="26">
        <v>5</v>
      </c>
      <c r="M32" s="29">
        <f t="shared" si="3"/>
        <v>155</v>
      </c>
      <c r="N32" s="29">
        <v>0</v>
      </c>
      <c r="O32" s="29">
        <v>155</v>
      </c>
      <c r="P32" s="47">
        <f t="shared" si="4"/>
        <v>6410145.15</v>
      </c>
      <c r="Q32" s="47">
        <v>3843155.84</v>
      </c>
      <c r="R32" s="30">
        <v>1303010.7</v>
      </c>
      <c r="S32" s="30">
        <v>1263978.61</v>
      </c>
      <c r="T32" s="29">
        <v>0</v>
      </c>
      <c r="U32" s="29">
        <v>0</v>
      </c>
      <c r="X32" s="46"/>
    </row>
    <row r="33" spans="1:24" s="31" customFormat="1" ht="30">
      <c r="A33" s="51">
        <v>14</v>
      </c>
      <c r="B33" s="52" t="s">
        <v>34</v>
      </c>
      <c r="C33" s="53" t="s">
        <v>59</v>
      </c>
      <c r="D33" s="54">
        <v>38986</v>
      </c>
      <c r="E33" s="55">
        <v>42978</v>
      </c>
      <c r="F33" s="55">
        <v>43100</v>
      </c>
      <c r="G33" s="51">
        <v>1</v>
      </c>
      <c r="H33" s="26">
        <v>1</v>
      </c>
      <c r="I33" s="35">
        <f>M33</f>
        <v>26.2</v>
      </c>
      <c r="J33" s="26">
        <v>1</v>
      </c>
      <c r="K33" s="26">
        <v>1</v>
      </c>
      <c r="L33" s="26">
        <v>0</v>
      </c>
      <c r="M33" s="29">
        <v>26.2</v>
      </c>
      <c r="N33" s="29">
        <v>26.2</v>
      </c>
      <c r="O33" s="29">
        <v>0</v>
      </c>
      <c r="P33" s="47">
        <f>Q33+R33+S33</f>
        <v>1083521.3</v>
      </c>
      <c r="Q33" s="47">
        <v>649617.31</v>
      </c>
      <c r="R33" s="30">
        <v>220250.84</v>
      </c>
      <c r="S33" s="30">
        <v>213653.15</v>
      </c>
      <c r="T33" s="29">
        <v>0</v>
      </c>
      <c r="U33" s="29">
        <v>0</v>
      </c>
      <c r="X33" s="46"/>
    </row>
    <row r="34" spans="1:24" ht="15">
      <c r="A34" s="68" t="s">
        <v>77</v>
      </c>
      <c r="B34" s="69"/>
      <c r="C34" s="21" t="s">
        <v>25</v>
      </c>
      <c r="D34" s="21" t="s">
        <v>25</v>
      </c>
      <c r="E34" s="21" t="s">
        <v>25</v>
      </c>
      <c r="F34" s="21" t="s">
        <v>25</v>
      </c>
      <c r="G34" s="21">
        <f>G35+G36+G37+G38+G39+G40+G41</f>
        <v>43</v>
      </c>
      <c r="H34" s="21">
        <f aca="true" t="shared" si="5" ref="H34:S34">H35+H36+H37+H38+H39+H40+H41</f>
        <v>43</v>
      </c>
      <c r="I34" s="22">
        <f t="shared" si="5"/>
        <v>900.9</v>
      </c>
      <c r="J34" s="21">
        <f t="shared" si="5"/>
        <v>18</v>
      </c>
      <c r="K34" s="21">
        <f t="shared" si="5"/>
        <v>8</v>
      </c>
      <c r="L34" s="21">
        <f t="shared" si="5"/>
        <v>10</v>
      </c>
      <c r="M34" s="22">
        <f t="shared" si="5"/>
        <v>729.7</v>
      </c>
      <c r="N34" s="22">
        <f t="shared" si="5"/>
        <v>309.8</v>
      </c>
      <c r="O34" s="22">
        <f t="shared" si="5"/>
        <v>419.9</v>
      </c>
      <c r="P34" s="43">
        <f t="shared" si="5"/>
        <v>30225971</v>
      </c>
      <c r="Q34" s="44">
        <f t="shared" si="5"/>
        <v>16396376.51</v>
      </c>
      <c r="R34" s="44">
        <f t="shared" si="5"/>
        <v>8107806.16</v>
      </c>
      <c r="S34" s="43">
        <f t="shared" si="5"/>
        <v>5721788.33</v>
      </c>
      <c r="T34" s="3">
        <v>0</v>
      </c>
      <c r="U34" s="3">
        <v>0</v>
      </c>
      <c r="X34" s="24"/>
    </row>
    <row r="35" spans="1:24" ht="30">
      <c r="A35" s="4">
        <v>1</v>
      </c>
      <c r="B35" s="8" t="s">
        <v>30</v>
      </c>
      <c r="C35" s="4" t="s">
        <v>60</v>
      </c>
      <c r="D35" s="7">
        <v>38986</v>
      </c>
      <c r="E35" s="42">
        <v>42978</v>
      </c>
      <c r="F35" s="42">
        <v>43100</v>
      </c>
      <c r="G35" s="4">
        <v>20</v>
      </c>
      <c r="H35" s="4">
        <v>20</v>
      </c>
      <c r="I35" s="4">
        <v>195.1</v>
      </c>
      <c r="J35" s="4">
        <f aca="true" t="shared" si="6" ref="J35:J41">K35+L35</f>
        <v>6</v>
      </c>
      <c r="K35" s="4">
        <v>3</v>
      </c>
      <c r="L35" s="4">
        <v>3</v>
      </c>
      <c r="M35" s="3">
        <f aca="true" t="shared" si="7" ref="M35:M41">N35+O35</f>
        <v>195.1</v>
      </c>
      <c r="N35" s="3">
        <v>110</v>
      </c>
      <c r="O35" s="3">
        <v>85.1</v>
      </c>
      <c r="P35" s="30">
        <f>Q35+R35+S35</f>
        <v>8081522.47</v>
      </c>
      <c r="Q35" s="30">
        <v>4383901.68</v>
      </c>
      <c r="R35" s="30">
        <v>2167785.37</v>
      </c>
      <c r="S35" s="30">
        <v>1529835.42</v>
      </c>
      <c r="T35" s="3">
        <v>0</v>
      </c>
      <c r="U35" s="3">
        <v>0</v>
      </c>
      <c r="X35" s="24"/>
    </row>
    <row r="36" spans="1:24" ht="30">
      <c r="A36" s="4">
        <v>2</v>
      </c>
      <c r="B36" s="37" t="s">
        <v>34</v>
      </c>
      <c r="C36" s="38" t="s">
        <v>59</v>
      </c>
      <c r="D36" s="39">
        <v>38986</v>
      </c>
      <c r="E36" s="40">
        <v>42978</v>
      </c>
      <c r="F36" s="40">
        <v>43100</v>
      </c>
      <c r="G36" s="38">
        <v>2</v>
      </c>
      <c r="H36" s="38">
        <v>2</v>
      </c>
      <c r="I36" s="41">
        <f>139.9-M33</f>
        <v>113.7</v>
      </c>
      <c r="J36" s="38">
        <v>2</v>
      </c>
      <c r="K36" s="38">
        <v>1</v>
      </c>
      <c r="L36" s="38">
        <v>1</v>
      </c>
      <c r="M36" s="41">
        <f t="shared" si="7"/>
        <v>113.7</v>
      </c>
      <c r="N36" s="41">
        <f>86-N33</f>
        <v>59.8</v>
      </c>
      <c r="O36" s="41">
        <v>53.9</v>
      </c>
      <c r="P36" s="30">
        <f aca="true" t="shared" si="8" ref="P36:P41">Q36+R36+S36</f>
        <v>4709734</v>
      </c>
      <c r="Q36" s="30">
        <v>2554841.73</v>
      </c>
      <c r="R36" s="30">
        <v>1263337.75</v>
      </c>
      <c r="S36" s="30">
        <v>891554.52</v>
      </c>
      <c r="T36" s="3">
        <v>0</v>
      </c>
      <c r="U36" s="3">
        <v>0</v>
      </c>
      <c r="W36" s="24"/>
      <c r="X36" s="24"/>
    </row>
    <row r="37" spans="1:24" ht="30">
      <c r="A37" s="4">
        <v>3</v>
      </c>
      <c r="B37" s="8" t="s">
        <v>33</v>
      </c>
      <c r="C37" s="4" t="s">
        <v>36</v>
      </c>
      <c r="D37" s="7">
        <v>38986</v>
      </c>
      <c r="E37" s="42">
        <v>42978</v>
      </c>
      <c r="F37" s="42">
        <v>43100</v>
      </c>
      <c r="G37" s="4">
        <v>6</v>
      </c>
      <c r="H37" s="4">
        <v>6</v>
      </c>
      <c r="I37" s="4">
        <v>87.6</v>
      </c>
      <c r="J37" s="4">
        <f t="shared" si="6"/>
        <v>3</v>
      </c>
      <c r="K37" s="4">
        <v>3</v>
      </c>
      <c r="L37" s="4">
        <v>0</v>
      </c>
      <c r="M37" s="3">
        <f t="shared" si="7"/>
        <v>87.6</v>
      </c>
      <c r="N37" s="3">
        <v>87.6</v>
      </c>
      <c r="O37" s="3">
        <v>0</v>
      </c>
      <c r="P37" s="30">
        <f t="shared" si="8"/>
        <v>3628607.73</v>
      </c>
      <c r="Q37" s="30">
        <v>1968374.1</v>
      </c>
      <c r="R37" s="30">
        <v>973336.74</v>
      </c>
      <c r="S37" s="30">
        <v>686896.89</v>
      </c>
      <c r="T37" s="3">
        <v>0</v>
      </c>
      <c r="U37" s="3">
        <v>0</v>
      </c>
      <c r="W37" s="24"/>
      <c r="X37" s="24"/>
    </row>
    <row r="38" spans="1:24" ht="15">
      <c r="A38" s="4">
        <v>4</v>
      </c>
      <c r="B38" s="8" t="s">
        <v>27</v>
      </c>
      <c r="C38" s="4" t="s">
        <v>26</v>
      </c>
      <c r="D38" s="7">
        <v>38986</v>
      </c>
      <c r="E38" s="42">
        <v>42978</v>
      </c>
      <c r="F38" s="42">
        <v>43100</v>
      </c>
      <c r="G38" s="6">
        <v>6</v>
      </c>
      <c r="H38" s="6">
        <v>6</v>
      </c>
      <c r="I38" s="4">
        <v>80.9</v>
      </c>
      <c r="J38" s="4">
        <f t="shared" si="6"/>
        <v>2</v>
      </c>
      <c r="K38" s="4">
        <v>0</v>
      </c>
      <c r="L38" s="4">
        <v>2</v>
      </c>
      <c r="M38" s="3">
        <f t="shared" si="7"/>
        <v>80.9</v>
      </c>
      <c r="N38" s="3">
        <v>0</v>
      </c>
      <c r="O38" s="3">
        <v>80.9</v>
      </c>
      <c r="P38" s="30">
        <f t="shared" si="8"/>
        <v>3351077.23</v>
      </c>
      <c r="Q38" s="30">
        <v>1817824.94</v>
      </c>
      <c r="R38" s="30">
        <v>898892.04</v>
      </c>
      <c r="S38" s="30">
        <v>634360.25</v>
      </c>
      <c r="T38" s="3">
        <v>0</v>
      </c>
      <c r="U38" s="3">
        <v>0</v>
      </c>
      <c r="W38" s="24"/>
      <c r="X38" s="24"/>
    </row>
    <row r="39" spans="1:24" ht="28.5" customHeight="1">
      <c r="A39" s="4">
        <v>5</v>
      </c>
      <c r="B39" s="32" t="s">
        <v>31</v>
      </c>
      <c r="C39" s="26" t="s">
        <v>32</v>
      </c>
      <c r="D39" s="28">
        <v>39041</v>
      </c>
      <c r="E39" s="42">
        <v>42978</v>
      </c>
      <c r="F39" s="42">
        <v>43100</v>
      </c>
      <c r="G39" s="26">
        <v>1</v>
      </c>
      <c r="H39" s="26">
        <v>1</v>
      </c>
      <c r="I39" s="26">
        <v>52.4</v>
      </c>
      <c r="J39" s="26">
        <f t="shared" si="6"/>
        <v>1</v>
      </c>
      <c r="K39" s="26">
        <v>1</v>
      </c>
      <c r="L39" s="26">
        <v>0</v>
      </c>
      <c r="M39" s="29">
        <f>N39+O39</f>
        <v>52.4</v>
      </c>
      <c r="N39" s="29">
        <v>52.4</v>
      </c>
      <c r="O39" s="29">
        <v>0</v>
      </c>
      <c r="P39" s="30">
        <f t="shared" si="8"/>
        <v>2170537.04</v>
      </c>
      <c r="Q39" s="30">
        <v>1177429.26</v>
      </c>
      <c r="R39" s="30">
        <v>582224.26</v>
      </c>
      <c r="S39" s="30">
        <v>410883.52</v>
      </c>
      <c r="T39" s="3">
        <v>0</v>
      </c>
      <c r="U39" s="3">
        <v>0</v>
      </c>
      <c r="X39" s="24"/>
    </row>
    <row r="40" spans="1:24" s="31" customFormat="1" ht="30">
      <c r="A40" s="26">
        <v>6</v>
      </c>
      <c r="B40" s="27" t="s">
        <v>46</v>
      </c>
      <c r="C40" s="33" t="s">
        <v>47</v>
      </c>
      <c r="D40" s="42">
        <v>39050</v>
      </c>
      <c r="E40" s="42">
        <v>42978</v>
      </c>
      <c r="F40" s="42">
        <v>43100</v>
      </c>
      <c r="G40" s="33">
        <v>3</v>
      </c>
      <c r="H40" s="33">
        <v>3</v>
      </c>
      <c r="I40" s="49">
        <v>184</v>
      </c>
      <c r="J40" s="33">
        <f t="shared" si="6"/>
        <v>2</v>
      </c>
      <c r="K40" s="33">
        <v>0</v>
      </c>
      <c r="L40" s="33">
        <v>2</v>
      </c>
      <c r="M40" s="49">
        <f t="shared" si="7"/>
        <v>122.7</v>
      </c>
      <c r="N40" s="36">
        <v>0</v>
      </c>
      <c r="O40" s="36">
        <v>122.7</v>
      </c>
      <c r="P40" s="30">
        <f t="shared" si="8"/>
        <v>5082536.17</v>
      </c>
      <c r="Q40" s="30">
        <v>2757071.94</v>
      </c>
      <c r="R40" s="30">
        <v>1363338.11</v>
      </c>
      <c r="S40" s="30">
        <v>962126.12</v>
      </c>
      <c r="T40" s="29">
        <v>0</v>
      </c>
      <c r="U40" s="29">
        <v>0</v>
      </c>
      <c r="X40" s="46"/>
    </row>
    <row r="41" spans="1:24" s="31" customFormat="1" ht="30">
      <c r="A41" s="26">
        <v>7</v>
      </c>
      <c r="B41" s="27" t="s">
        <v>50</v>
      </c>
      <c r="C41" s="33" t="s">
        <v>53</v>
      </c>
      <c r="D41" s="42">
        <v>39050</v>
      </c>
      <c r="E41" s="42">
        <v>42978</v>
      </c>
      <c r="F41" s="42">
        <v>43100</v>
      </c>
      <c r="G41" s="33">
        <v>5</v>
      </c>
      <c r="H41" s="33">
        <v>5</v>
      </c>
      <c r="I41" s="33">
        <v>187.2</v>
      </c>
      <c r="J41" s="33">
        <f t="shared" si="6"/>
        <v>2</v>
      </c>
      <c r="K41" s="33">
        <v>0</v>
      </c>
      <c r="L41" s="33">
        <v>2</v>
      </c>
      <c r="M41" s="36">
        <f t="shared" si="7"/>
        <v>77.3</v>
      </c>
      <c r="N41" s="36">
        <v>0</v>
      </c>
      <c r="O41" s="36">
        <v>77.3</v>
      </c>
      <c r="P41" s="30">
        <f t="shared" si="8"/>
        <v>3201956.36</v>
      </c>
      <c r="Q41" s="30">
        <v>1736932.86</v>
      </c>
      <c r="R41" s="30">
        <v>858891.89</v>
      </c>
      <c r="S41" s="30">
        <v>606131.61</v>
      </c>
      <c r="T41" s="29">
        <v>0</v>
      </c>
      <c r="U41" s="29">
        <v>0</v>
      </c>
      <c r="X41" s="46"/>
    </row>
    <row r="42" spans="1:21" s="31" customFormat="1" ht="14.25">
      <c r="A42" s="68" t="s">
        <v>78</v>
      </c>
      <c r="B42" s="69"/>
      <c r="C42" s="44" t="s">
        <v>25</v>
      </c>
      <c r="D42" s="44" t="s">
        <v>25</v>
      </c>
      <c r="E42" s="44" t="s">
        <v>25</v>
      </c>
      <c r="F42" s="44" t="s">
        <v>25</v>
      </c>
      <c r="G42" s="44">
        <f>G43+G44+G45</f>
        <v>0</v>
      </c>
      <c r="H42" s="44">
        <f>H43+H44+H45</f>
        <v>0</v>
      </c>
      <c r="I42" s="43">
        <v>0</v>
      </c>
      <c r="J42" s="44">
        <f aca="true" t="shared" si="9" ref="J42:U42">J43+J44+J45</f>
        <v>0</v>
      </c>
      <c r="K42" s="44">
        <f t="shared" si="9"/>
        <v>0</v>
      </c>
      <c r="L42" s="44">
        <f t="shared" si="9"/>
        <v>0</v>
      </c>
      <c r="M42" s="43">
        <f t="shared" si="9"/>
        <v>0</v>
      </c>
      <c r="N42" s="43">
        <f t="shared" si="9"/>
        <v>0</v>
      </c>
      <c r="O42" s="43">
        <f t="shared" si="9"/>
        <v>0</v>
      </c>
      <c r="P42" s="43">
        <f t="shared" si="9"/>
        <v>0</v>
      </c>
      <c r="Q42" s="43">
        <f t="shared" si="9"/>
        <v>0</v>
      </c>
      <c r="R42" s="43">
        <f t="shared" si="9"/>
        <v>0</v>
      </c>
      <c r="S42" s="43">
        <f t="shared" si="9"/>
        <v>0</v>
      </c>
      <c r="T42" s="43">
        <f t="shared" si="9"/>
        <v>0</v>
      </c>
      <c r="U42" s="43">
        <f t="shared" si="9"/>
        <v>0</v>
      </c>
    </row>
    <row r="43" spans="1:21" ht="15">
      <c r="A43" s="4"/>
      <c r="B43" s="8"/>
      <c r="C43" s="4"/>
      <c r="D43" s="7"/>
      <c r="E43" s="7"/>
      <c r="F43" s="7"/>
      <c r="G43" s="4"/>
      <c r="H43" s="4"/>
      <c r="I43" s="4"/>
      <c r="J43" s="4"/>
      <c r="K43" s="4"/>
      <c r="L43" s="4"/>
      <c r="M43" s="3"/>
      <c r="N43" s="3"/>
      <c r="O43" s="3"/>
      <c r="P43" s="9"/>
      <c r="Q43" s="9"/>
      <c r="R43" s="9"/>
      <c r="S43" s="9"/>
      <c r="T43" s="3"/>
      <c r="U43" s="3"/>
    </row>
    <row r="44" spans="1:21" ht="15">
      <c r="A44" s="14"/>
      <c r="B44" s="23"/>
      <c r="C44" s="14"/>
      <c r="D44" s="16"/>
      <c r="E44" s="16"/>
      <c r="F44" s="16"/>
      <c r="G44" s="14"/>
      <c r="H44" s="14"/>
      <c r="I44" s="14"/>
      <c r="J44" s="14"/>
      <c r="K44" s="14"/>
      <c r="L44" s="14"/>
      <c r="M44" s="15"/>
      <c r="N44" s="15"/>
      <c r="O44" s="15"/>
      <c r="P44" s="9"/>
      <c r="Q44" s="9"/>
      <c r="R44" s="9"/>
      <c r="S44" s="9"/>
      <c r="T44" s="3"/>
      <c r="U44" s="3"/>
    </row>
    <row r="45" spans="1:21" ht="15">
      <c r="A45" s="4"/>
      <c r="B45" s="8"/>
      <c r="C45" s="4"/>
      <c r="D45" s="7"/>
      <c r="E45" s="7"/>
      <c r="F45" s="7"/>
      <c r="G45" s="4"/>
      <c r="H45" s="4"/>
      <c r="I45" s="4"/>
      <c r="J45" s="4"/>
      <c r="K45" s="4"/>
      <c r="L45" s="4"/>
      <c r="M45" s="3"/>
      <c r="N45" s="3"/>
      <c r="O45" s="3"/>
      <c r="P45" s="9"/>
      <c r="Q45" s="9"/>
      <c r="R45" s="9"/>
      <c r="S45" s="9"/>
      <c r="T45" s="3"/>
      <c r="U45" s="3"/>
    </row>
  </sheetData>
  <sheetProtection/>
  <mergeCells count="41">
    <mergeCell ref="R13:R14"/>
    <mergeCell ref="P12:P14"/>
    <mergeCell ref="A34:B34"/>
    <mergeCell ref="A42:B42"/>
    <mergeCell ref="U13:U14"/>
    <mergeCell ref="C14:C15"/>
    <mergeCell ref="D14:D15"/>
    <mergeCell ref="A17:B17"/>
    <mergeCell ref="A18:B18"/>
    <mergeCell ref="G18:U18"/>
    <mergeCell ref="N13:N14"/>
    <mergeCell ref="E11:E15"/>
    <mergeCell ref="S13:S14"/>
    <mergeCell ref="T13:T14"/>
    <mergeCell ref="M11:O11"/>
    <mergeCell ref="P11:U11"/>
    <mergeCell ref="A19:B19"/>
    <mergeCell ref="J12:J14"/>
    <mergeCell ref="K12:L12"/>
    <mergeCell ref="M12:M14"/>
    <mergeCell ref="N12:O12"/>
    <mergeCell ref="A2:U2"/>
    <mergeCell ref="A3:U3"/>
    <mergeCell ref="A4:U4"/>
    <mergeCell ref="A5:U5"/>
    <mergeCell ref="A6:U6"/>
    <mergeCell ref="Q12:U12"/>
    <mergeCell ref="A9:T10"/>
    <mergeCell ref="A11:A15"/>
    <mergeCell ref="B11:B15"/>
    <mergeCell ref="C11:D12"/>
    <mergeCell ref="A7:U7"/>
    <mergeCell ref="F11:F15"/>
    <mergeCell ref="G11:G14"/>
    <mergeCell ref="H11:H14"/>
    <mergeCell ref="I11:I14"/>
    <mergeCell ref="J11:L11"/>
    <mergeCell ref="K13:K14"/>
    <mergeCell ref="L13:L14"/>
    <mergeCell ref="O13:O14"/>
    <mergeCell ref="Q13:Q14"/>
  </mergeCells>
  <printOptions horizontalCentered="1"/>
  <pageMargins left="0.31496062992125984" right="0.31496062992125984" top="0.984251968503937" bottom="0.31496062992125984" header="0.31496062992125984" footer="0.31496062992125984"/>
  <pageSetup horizontalDpi="600" verticalDpi="600" orientation="landscape" paperSize="9" scale="50" r:id="rId1"/>
  <rowBreaks count="1" manualBreakCount="1">
    <brk id="43" max="2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2016-02-24T13:23:49Z</cp:lastPrinted>
  <dcterms:created xsi:type="dcterms:W3CDTF">1996-10-08T23:32:33Z</dcterms:created>
  <dcterms:modified xsi:type="dcterms:W3CDTF">2016-02-25T09:57:58Z</dcterms:modified>
  <cp:category/>
  <cp:version/>
  <cp:contentType/>
  <cp:contentStatus/>
</cp:coreProperties>
</file>