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935" windowWidth="15930" windowHeight="10560" tabRatio="775" firstSheet="19" activeTab="19"/>
  </bookViews>
  <sheets>
    <sheet name="доходы 1" sheetId="1" r:id="rId1"/>
    <sheet name="доходы(2)" sheetId="2" r:id="rId2"/>
    <sheet name="расходы 3" sheetId="3" r:id="rId3"/>
    <sheet name="расх(4)" sheetId="4" r:id="rId4"/>
    <sheet name="программные (5)" sheetId="5" r:id="rId5"/>
    <sheet name="програм(6)" sheetId="6" r:id="rId6"/>
    <sheet name="источники (7)" sheetId="7" r:id="rId7"/>
    <sheet name="источ (8)" sheetId="8" r:id="rId8"/>
    <sheet name="администрат (9)" sheetId="9" r:id="rId9"/>
    <sheet name="адм источ(10)" sheetId="10" r:id="rId10"/>
    <sheet name="норматив (11)" sheetId="11" r:id="rId11"/>
    <sheet name="мун долг (12)" sheetId="12" r:id="rId12"/>
    <sheet name="прил 13 (1)дотац РК" sheetId="13" r:id="rId13"/>
    <sheet name="прил13(2)дотация" sheetId="14" r:id="rId14"/>
    <sheet name="прил 13 (3)" sheetId="15" r:id="rId15"/>
    <sheet name="прил13 (4)" sheetId="16" r:id="rId16"/>
    <sheet name="прил13(5)" sheetId="17" r:id="rId17"/>
    <sheet name="прил 13 (6)" sheetId="18" r:id="rId18"/>
    <sheet name="прил13(7)" sheetId="19" r:id="rId19"/>
    <sheet name="прил13(8)" sheetId="20" r:id="rId20"/>
    <sheet name="прил13(9)" sheetId="21" r:id="rId21"/>
    <sheet name="Прил 13(10)" sheetId="22" r:id="rId22"/>
    <sheet name="прил13 (11)" sheetId="23" r:id="rId23"/>
    <sheet name="прил 13(12)" sheetId="24" r:id="rId24"/>
    <sheet name="админ 13 (13)" sheetId="25" r:id="rId25"/>
    <sheet name="прил 14(1)" sheetId="26" r:id="rId26"/>
    <sheet name="прил 14(2)" sheetId="27" r:id="rId27"/>
    <sheet name="прил 14(3)" sheetId="28" r:id="rId28"/>
    <sheet name="прил 14(4)" sheetId="29" r:id="rId29"/>
    <sheet name="прил 14(5)" sheetId="30" r:id="rId30"/>
    <sheet name="прил 14 (6)" sheetId="31" r:id="rId31"/>
    <sheet name="прил 14(7)" sheetId="32" r:id="rId32"/>
    <sheet name="прил 14 (8)" sheetId="33" r:id="rId33"/>
  </sheets>
  <definedNames>
    <definedName name="_xlnm.Print_Area" localSheetId="24">'админ 13 (13)'!$A$1:$C$23</definedName>
    <definedName name="_xlnm.Print_Area" localSheetId="0">'доходы 1'!$A$1:$J$222</definedName>
    <definedName name="_xlnm.Print_Area" localSheetId="6">'источники (7)'!$A$2:$J$32</definedName>
    <definedName name="_xlnm.Print_Area" localSheetId="2">'расходы 3'!$A$1:$G$547</definedName>
  </definedNames>
  <calcPr fullCalcOnLoad="1"/>
</workbook>
</file>

<file path=xl/sharedStrings.xml><?xml version="1.0" encoding="utf-8"?>
<sst xmlns="http://schemas.openxmlformats.org/spreadsheetml/2006/main" count="5033" uniqueCount="1108">
  <si>
    <t>Иные межбюджетные трансферты</t>
  </si>
  <si>
    <t>Прочие межбюджетные трансферты, передаваемые бюджетам</t>
  </si>
  <si>
    <t>Прочие межбюджетные трансферты, передаваемые бюджетам муниципальных районов</t>
  </si>
  <si>
    <t>Единый налог на вмененный доход для отдельных видов деятельности</t>
  </si>
  <si>
    <t>ГОСУДАРСТВЕННАЯ ПОШЛИНА</t>
  </si>
  <si>
    <t>Плата за негативное воздействие на окружающую среду</t>
  </si>
  <si>
    <t>Прочие субвенции</t>
  </si>
  <si>
    <t>Прочие субсидии</t>
  </si>
  <si>
    <t>Государственная пошлина по делам, рассматриваемым в судах общей юрисдикции, мировыми судьями</t>
  </si>
  <si>
    <t>Прочие субвенции бюджетам муниципальных районов</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</si>
  <si>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</si>
  <si>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</si>
  <si>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</si>
  <si>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НАЛОГОВЫЕ И НЕНАЛОГОВЫЕ ДОХОДЫ</t>
  </si>
  <si>
    <t>Субвенции бюджетам муниципальных районов на выполнение передаваемых полномочий субъектов Российской Федерации</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</si>
  <si>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</si>
  <si>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</si>
  <si>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Наименование показателя</t>
  </si>
  <si>
    <t>000</t>
  </si>
  <si>
    <t>1</t>
  </si>
  <si>
    <t>00</t>
  </si>
  <si>
    <t>0000</t>
  </si>
  <si>
    <t>01</t>
  </si>
  <si>
    <t>05</t>
  </si>
  <si>
    <t>02</t>
  </si>
  <si>
    <t>2</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</si>
  <si>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</si>
  <si>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</si>
  <si>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</si>
  <si>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</si>
  <si>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</si>
  <si>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</si>
  <si>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</si>
  <si>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</si>
  <si>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</si>
  <si>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Налог, взимаемый в связи с применением патентной системы налогообложения</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</si>
  <si>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</si>
  <si>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Денежные взыскания (штрафы) за нарушение законодательства о налогах и сборах</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</si>
  <si>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</si>
  <si>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</si>
  <si>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</si>
  <si>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</si>
  <si>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</si>
  <si>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</si>
  <si>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 xml:space="preserve">Доходы от сдачи в аренду имущества, составляющего казну муниципальных районов (за исключением земельных участков)  </t>
  </si>
  <si>
    <t>муниципального района "Княжпогостский"</t>
  </si>
  <si>
    <t>Сумма, тыс.рублей</t>
  </si>
  <si>
    <t>06</t>
  </si>
  <si>
    <t>НАЛОГИ НА ИМУЩЕСТВО</t>
  </si>
  <si>
    <t>Земельный налог</t>
  </si>
  <si>
    <t>Денежные взыскания (штрафы) за правонарушения в области дорожного движения</t>
  </si>
  <si>
    <t>Единый сельскохозяйственный налог</t>
  </si>
  <si>
    <t>ДОХОДЫ ОТ ОКАЗАНИЯ ПЛАТНЫХ УСЛУГ (РАБОТ) И КОМПЕНСАЦИИ ЗАТРАТ ГОСУДАРСТВА</t>
  </si>
  <si>
    <t>Доходы от компенсации затрат государства</t>
  </si>
  <si>
    <t>Прочие доходы от компенсации затрат  бюджетов муниципальных районов</t>
  </si>
  <si>
    <t>Прочие доходы от оказания платных услуг (работ) получателями средств бюджетов муниципальных районов</t>
  </si>
  <si>
    <t>Субсидии бюджетам муниципальных районов на реализацию федеральных целевых программ</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</si>
  <si>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</si>
  <si>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</si>
  <si>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</si>
  <si>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</si>
  <si>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неналоговые доходы бюджетов муниципальных районов</t>
  </si>
  <si>
    <t>Наименование</t>
  </si>
  <si>
    <t>Отд.</t>
  </si>
  <si>
    <t>ЦСР</t>
  </si>
  <si>
    <t>ВР</t>
  </si>
  <si>
    <t>905</t>
  </si>
  <si>
    <t>Руководитель контрольно-счетной палаты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</si>
  <si>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</si>
  <si>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</si>
  <si>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государственных (муниципальных) нужд</t>
  </si>
  <si>
    <t>200</t>
  </si>
  <si>
    <t>Администрация муниципального района "Княжпогостский"</t>
  </si>
  <si>
    <t>923</t>
  </si>
  <si>
    <t>Иные бюджетные ассигнования</t>
  </si>
  <si>
    <t>800</t>
  </si>
  <si>
    <t>Муниципальная программа "Развитие жилищного строительства и жилищно-коммунального хозяйства в Княжпогостском районе"</t>
  </si>
  <si>
    <t>Подпрограмма "Обеспечение населения качественными жилищно-коммунальными услугами"</t>
  </si>
  <si>
    <t>400</t>
  </si>
  <si>
    <t>Подпрограмма "Массовая физическая культура"</t>
  </si>
  <si>
    <t>Подпрограмма "Спорт высоких достижений"</t>
  </si>
  <si>
    <t>Участие в спортивных мероприятиях республиканского, межрегионального и всероссийского уровня</t>
  </si>
  <si>
    <t>Социальное обеспечение и иные выплаты населению</t>
  </si>
  <si>
    <t>300</t>
  </si>
  <si>
    <t>Руководство и управление в сфере установленных функций органов местного самоуправления</t>
  </si>
  <si>
    <t>Программа "Безопасность жизнедеятельности и социальная защита населения в Княжпогостском районе"</t>
  </si>
  <si>
    <t>Подпрограмма "Безопасность населения"</t>
  </si>
  <si>
    <t>Субвенция на осуществление переданных государственных полномочий Республики Коми по отлову и содержанию безнадзорных животных</t>
  </si>
  <si>
    <t>Муниципальная программа "Доступная среда"</t>
  </si>
  <si>
    <t>Оказание мер социальной поддержки малоимущих пенсионерам и инвалидам, детям-сиротам, малообеспеченным семьям, гражданам, оказавшихся в экстремальных условиях</t>
  </si>
  <si>
    <t>Проведение мероприятий социальной направленности</t>
  </si>
  <si>
    <t>Мероприятия по поддержке районных общественных организаций ветеранов и инвалидов</t>
  </si>
  <si>
    <t>Непрограммные расходы</t>
  </si>
  <si>
    <t>Субвенции на осуществление переданных государственных полномочий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 в соответствии с Законом Республики Коми "О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t>
  </si>
  <si>
    <t>Резервный фонд по предупреждению и ликвидации чрезвычайных ситуаций и последствий стихийных бедствий</t>
  </si>
  <si>
    <t>600</t>
  </si>
  <si>
    <t>04</t>
  </si>
  <si>
    <t>956</t>
  </si>
  <si>
    <t>Организация конкурса на присуждение гранта за разработку туристических маршрутов (объектов)</t>
  </si>
  <si>
    <t>Рекламно-информационное обеспечение продвижения туристического продукта на внутреннем и внешнем рынках</t>
  </si>
  <si>
    <t>Подпрограмма "Развитие учреждений культуры дополнительного образования"</t>
  </si>
  <si>
    <t>Предоставление субсидий бюджетным, автономным учреждениям и иным некоммерческим организациям</t>
  </si>
  <si>
    <t>Укрепление материально-технической базы</t>
  </si>
  <si>
    <t>Выполнение муниципального задания</t>
  </si>
  <si>
    <t>Подпрограмма "Развитие библиотечного дела"</t>
  </si>
  <si>
    <t>Субсидии на комплектование документных фондов библиотек муниципальных образований</t>
  </si>
  <si>
    <t>Подпрограмма "Развитие музейного дела"</t>
  </si>
  <si>
    <t>Подпрограмма "Развитие народного, художественного творчества и культурно-досуговой деятельности"</t>
  </si>
  <si>
    <t>Проведение культурно-досуговых мероприятий</t>
  </si>
  <si>
    <t>Капитальные вложения в объекты недвижимого имущества государственной (муниципальной) собственности</t>
  </si>
  <si>
    <t>Подпрограмма "Обеспечение условий для реализации программы"</t>
  </si>
  <si>
    <t>Расходы в целях обеспечения выполнения функций ОМС</t>
  </si>
  <si>
    <t>Подпрограмма "Хозяйственно-техническое обеспечение учреждений"</t>
  </si>
  <si>
    <t>Подпрограмма "Социальная защита населения"</t>
  </si>
  <si>
    <t>963</t>
  </si>
  <si>
    <t>Муниципальная программа "Развитие дорожной и транспортной системы в Княжпогостском районе"</t>
  </si>
  <si>
    <t>Предоставление земельных участков отдельным категориям граждан</t>
  </si>
  <si>
    <t>Субвенции на строительство, приобретение, реконструкцию, ремонт жилых помещений для обеспечения детей-сирот и детей, оставшихся без попечения родителей, лиц из числа детей-сирот и детей, оставшихся без попечения родителей, жилыми помещениями муниципального специализированного жилищного фонда, предоставляемыми по договорам найма специализированных жилых помещений</t>
  </si>
  <si>
    <t>Оплата коммунальных услуг по муниципальному жилищному фонду</t>
  </si>
  <si>
    <t>975</t>
  </si>
  <si>
    <t>Муниципальная программа "Развитие образования в Княжпогостском районе"</t>
  </si>
  <si>
    <t>Подпрограмма "Развитие системы дошкольного образования в Княжпогостском районе"</t>
  </si>
  <si>
    <t>Выполнение планового объема оказываемых муниципальных услуг, установленного муниципальным заданием</t>
  </si>
  <si>
    <t>Проведение текущих ремонтов в дошкольных образовательных организациях</t>
  </si>
  <si>
    <t>Выполнение противопожарных мероприятий в дошкольных образовательных организациях</t>
  </si>
  <si>
    <t>Развитие кадровых ресурсов системы дошкольного образования</t>
  </si>
  <si>
    <t>Развитие инновационного потенциала педагогов дошкольного образования и дошкольных образовательных организаций</t>
  </si>
  <si>
    <t>Проведение капитальных ремонтов в дошкольных образовательных организациях</t>
  </si>
  <si>
    <t>Подпрограмма "Развитие системы общего образования в Княжпогостском районе"</t>
  </si>
  <si>
    <t>Проведение текущих ремонтов в общеобразовательных организациях</t>
  </si>
  <si>
    <t>Подпрограмма "Дети и молодежь Княжпогостского района"</t>
  </si>
  <si>
    <t>Содействие трудоустройству и временной занятости молодежи</t>
  </si>
  <si>
    <t>Проведение текущих ремонтов в организациях дополнительного образования детей</t>
  </si>
  <si>
    <t>Подпрограмма "Организация оздоровления и отдыха детей Княжпогостского района"</t>
  </si>
  <si>
    <t>Обеспечение деятельности лагерей с дневным пребыванием</t>
  </si>
  <si>
    <t>Организация оздоровления и отдыха детей на базе выездных оздоровительных лагерей</t>
  </si>
  <si>
    <t>992</t>
  </si>
  <si>
    <t>Межбюджетные трансферты</t>
  </si>
  <si>
    <t>500</t>
  </si>
  <si>
    <t>Оборудование и содержание ледовых переправ</t>
  </si>
  <si>
    <t>Субсидии на содержание автомобильных дорог общего пользования местного значения</t>
  </si>
  <si>
    <t>Сбалансированность бюджетов поселений</t>
  </si>
  <si>
    <t>Выравнивание бюджетной обеспеченности муниципальных районов и поселений из регионального фонда финансовой поддержки</t>
  </si>
  <si>
    <t>Субвенции на осуществление первичного воинского учета на территориях, где отсутствуют военные комиссариаты</t>
  </si>
  <si>
    <t xml:space="preserve"> муниципального района  "Княжпогостский" </t>
  </si>
  <si>
    <t xml:space="preserve">к проекту решения Совета </t>
  </si>
  <si>
    <t xml:space="preserve">Источники  финансирования дефицита </t>
  </si>
  <si>
    <t>Коды</t>
  </si>
  <si>
    <t xml:space="preserve">Источники внутреннего финансирования дефицитов бюджетов </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</si>
  <si>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</si>
  <si>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</si>
  <si>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</si>
  <si>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510</t>
  </si>
  <si>
    <t>Увеличение прочих остатков  денежных средств бюджетов</t>
  </si>
  <si>
    <t>Увеличение прочих остатков денежных средств бюджетов муниципальных районов</t>
  </si>
  <si>
    <t>Уменьшение остатков средств бюджетов</t>
  </si>
  <si>
    <t>Уменьшение прочих остатков средств бюджетов</t>
  </si>
  <si>
    <t>610</t>
  </si>
  <si>
    <t>Уменьшение прочих остатков денежных средств бюджетов</t>
  </si>
  <si>
    <t>Уменьшение прочих остатков денежных средств  бюджетов муниципальных районов</t>
  </si>
  <si>
    <t>Иные источники  внутреннего финансирования дефицитов бюджетов</t>
  </si>
  <si>
    <t>Исполнение государственных и муниципальных гарантий в валюте Российской Федерации</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</si>
  <si>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</si>
  <si>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810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</si>
  <si>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</si>
  <si>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Бюджетные кредиты, предоставленные внутри страны в валюте Российской Федерации </t>
  </si>
  <si>
    <t>Возврат бюджетных кредитов, предоставленных внутри страны в валюте Российской Федерации</t>
  </si>
  <si>
    <t>640</t>
  </si>
  <si>
    <t>Возврат бюджетных кредитов, предоставленных юридическим лицам из бюджетов муниципальных районов  в валюте Российской Федерации</t>
  </si>
  <si>
    <t>Целевая статья</t>
  </si>
  <si>
    <t>Вид расходов</t>
  </si>
  <si>
    <t>Всего</t>
  </si>
  <si>
    <t>Субвенции на реализацию муниципальными дошкольными и общеобразовательными организациями в Республике Коми образовательных программ</t>
  </si>
  <si>
    <t>Оказание муниципальных услуг (выполнение работ) общеобразовательными учреждениями</t>
  </si>
  <si>
    <t>Проведение капитальных ремонтов в общеобразовательных организациях</t>
  </si>
  <si>
    <t>Выполнение противопожарных мероприятий в общеобразовательных организациях</t>
  </si>
  <si>
    <t>Выполнение противопожарных мероприятий</t>
  </si>
  <si>
    <t>Приложение №14</t>
  </si>
  <si>
    <t>Таблица 2</t>
  </si>
  <si>
    <t>Распределение дотаций</t>
  </si>
  <si>
    <t>Наименование поселений</t>
  </si>
  <si>
    <t>ВСЕГО:</t>
  </si>
  <si>
    <t>Сельское поселение "Тракт"</t>
  </si>
  <si>
    <t>Сельское поселение "Серегово"</t>
  </si>
  <si>
    <t>Сельское поселение "Шошка"</t>
  </si>
  <si>
    <t xml:space="preserve">Сельское поселение  "Туръя" </t>
  </si>
  <si>
    <t>Сельское поселение "Ветью"</t>
  </si>
  <si>
    <t>Сельское поселение "Мещура"</t>
  </si>
  <si>
    <t>Сельское поселение "Иоссер"</t>
  </si>
  <si>
    <t>Сельское поселение "Чиньяворык"</t>
  </si>
  <si>
    <t>Городское поселение "Емва"</t>
  </si>
  <si>
    <t>Городское поселение "Синдор"</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</si>
  <si>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</si>
  <si>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 xml:space="preserve"> Распределение межбюджетных трансфертов</t>
  </si>
  <si>
    <t>за счет средств республиканского бюджета РК</t>
  </si>
  <si>
    <t>за счет средств бюджета МР "Княжпогостский"</t>
  </si>
  <si>
    <t xml:space="preserve">Распределение </t>
  </si>
  <si>
    <t>Таблица 6</t>
  </si>
  <si>
    <t>тыс.рублей</t>
  </si>
  <si>
    <t>Всего сумма, тыс.рубл.</t>
  </si>
  <si>
    <t>Таблица 12</t>
  </si>
  <si>
    <t>Всего сумма, тыс.рублей</t>
  </si>
  <si>
    <t xml:space="preserve">Перечень главных администраторов доходов бюджета  муниципального района  "Княжпогостский" - </t>
  </si>
  <si>
    <t>Код бюджетной классификации Российской Федерации</t>
  </si>
  <si>
    <t>главного администратора доходов</t>
  </si>
  <si>
    <t>доходов бюджета муниципального района "Княжпогостский"</t>
  </si>
  <si>
    <t xml:space="preserve">Контрольно-счетная палата муниципального района «Княжпогостский» </t>
  </si>
  <si>
    <t>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</si>
  <si>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Государственная пошлина за выдачу разрешения на установку рекламной конструкции</t>
  </si>
  <si>
    <t>1 13 01995 05 0000 130</t>
  </si>
  <si>
    <t>1 13 02995 05 0000 130</t>
  </si>
  <si>
    <t>1 14 03050 05 0000 410</t>
  </si>
  <si>
    <t>1 15 02050 05 0000 140</t>
  </si>
  <si>
    <t>Платежи, взимаемые органами местного самоуправления (организациями) муниципальных районов за выполнение определенных функций</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</si>
  <si>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</si>
  <si>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</si>
  <si>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</si>
  <si>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</si>
  <si>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</si>
  <si>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</si>
  <si>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</si>
  <si>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</si>
  <si>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1 17 01050 05 0000 180</t>
  </si>
  <si>
    <t>Невыясненные поступления, зачисляемые в бюджеты муниципальных районов</t>
  </si>
  <si>
    <t>1 17 02020 05 0000 180</t>
  </si>
  <si>
    <t>Возмещение потерь сельскохозяйственного производства, связанных с изъятием сельскохозяйственных угодий, расположенных на межселенных территориях (по обязательствам, возникшим до 1 января 2008 года)</t>
  </si>
  <si>
    <t>1 17 05050 05 0000 180</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</si>
  <si>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</si>
  <si>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Субсидии бюджетам муниципальных районов на обеспечение мероприятий по переселению граждан из аварийного жилищного фонда за счет средств бюджетов</t>
  </si>
  <si>
    <t>Прочие субсидии бюджетам муниципальных районов</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</si>
  <si>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</si>
  <si>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</si>
  <si>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Управление муниципальным имуществом, землями и природными ресурсами администрации МР "Княжпогостский"</t>
  </si>
  <si>
    <t>1 11 05013 05 0000 120</t>
  </si>
  <si>
    <t>1 11 05013 10 0000 120</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</si>
  <si>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</si>
  <si>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</si>
  <si>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1 11 05075 05 0000 120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</si>
  <si>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</si>
  <si>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</si>
  <si>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1 11 08050 05 0000 120</t>
  </si>
  <si>
    <t>Средства, получаемые от передачи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</si>
  <si>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1 11 09015 05 0000 120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</si>
  <si>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муниципальных районов</t>
  </si>
  <si>
    <t>1 11 09025 05 0000 120</t>
  </si>
  <si>
    <t>Доходы от распоряжения  правами на результаты научно - технической деятельности, находящимися в собственности муниципальных  районов</t>
  </si>
  <si>
    <t>1 11 09035 05 0000 120</t>
  </si>
  <si>
    <t>Доходы от эксплуатации и использования имущества автомобильных дорог, находящихся в собственности муниципальных районов</t>
  </si>
  <si>
    <t>1 11 09045 05 0000 120</t>
  </si>
  <si>
    <t>1 14 01050 05 0000 410</t>
  </si>
  <si>
    <t>Доходы от продажи квартир, находящихся в собственности муниципальных районов</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</si>
  <si>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</si>
  <si>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</si>
  <si>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1 14 02052 05 0000 440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</si>
  <si>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</si>
  <si>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1 14 02053 05 0000 410</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</si>
  <si>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</si>
  <si>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</si>
  <si>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</si>
  <si>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1 14 03050 05 0000 440</t>
  </si>
  <si>
    <t>Средства от распоряжения и реализации конфискованного и иного имущества, обращенного в доходы муниципальных районов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</si>
  <si>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</si>
  <si>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</si>
  <si>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1 14 06013 05 0000 430</t>
  </si>
  <si>
    <t>1 14 06013 10 0000 430</t>
  </si>
  <si>
    <t>1 14 06025 05 0000 430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</si>
  <si>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</si>
  <si>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</si>
  <si>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</si>
  <si>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</si>
  <si>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Финансовое  управление администрации муниципального района "Княжпогостский"</t>
  </si>
  <si>
    <t>Дотации бюджетам муниципальных районов на поддержку мер по обеспечению сбалансированности бюджетов</t>
  </si>
  <si>
    <t>Субвенции бюджетам муниципальных районов на государственную регистрацию актов гражданского состояния</t>
  </si>
  <si>
    <t>2 08 05000 05 0000 180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</si>
  <si>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</si>
  <si>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2 18 05010 05 0000 151</t>
  </si>
  <si>
    <t>Приложение № 10</t>
  </si>
  <si>
    <t>к проекту решения Совета</t>
  </si>
  <si>
    <t>Выполнение других обязательств государства</t>
  </si>
  <si>
    <t>Руководство и управление в сфере установленных функций органов государственной власти Республики Коми, государственных органов Республики Коми, образованных Главой Республики Коми или Правительством Республики Коми (центральный аппарат)</t>
  </si>
  <si>
    <t>Субвенции на предоставление компенсации родителям (законным представителям) платы за присмотр и уход за детьми, посещающими образовательные организации на территории Республики Коми, реализующие образовательную программу дошкольного образования</t>
  </si>
  <si>
    <t>Условно утверждаемые (утвержденные) расходы</t>
  </si>
  <si>
    <t>Сумма (тыс. рублей)</t>
  </si>
  <si>
    <t>муниципального района  "Княжпогостский "</t>
  </si>
  <si>
    <t xml:space="preserve">Перечень </t>
  </si>
  <si>
    <t xml:space="preserve">главных администраторов источников финансирования дефицита бюджета  </t>
  </si>
  <si>
    <t>муниципального района  "Княжпогостский"</t>
  </si>
  <si>
    <t>Код главы</t>
  </si>
  <si>
    <t>Код  группы, подгруппы, статьи и вида источника</t>
  </si>
  <si>
    <t>01 05 02 01 05 0000 510</t>
  </si>
  <si>
    <t>Увеличение  прочих остатков  денежных средств бюджетов муниципальных районов</t>
  </si>
  <si>
    <t>01 05 02 01 05 0000 610</t>
  </si>
  <si>
    <t>Уменьшение  прочих остатков  денежных средств бюджетов муниципальных районов</t>
  </si>
  <si>
    <t xml:space="preserve"> 01 06 04 00 05 0000 810</t>
  </si>
  <si>
    <t>01 06 05 01 05 0000 640</t>
  </si>
  <si>
    <t>01 06 05 01 05 0000 540</t>
  </si>
  <si>
    <t>Предоставление бюджетных кредитов юридическим лицам из бюджетов муниципальных районов  в валюте Российской Федерации</t>
  </si>
  <si>
    <t>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</si>
  <si>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</si>
  <si>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Наименование дохода</t>
  </si>
  <si>
    <t>Налог на рекламу,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</si>
  <si>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</si>
  <si>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 мобилизуемые на территориях муниципальных районов</t>
  </si>
  <si>
    <t xml:space="preserve">Доходы от возмещения ущерба при возникновении страховых случае, когда выгодоприобретателями по договорам страхования выступают получатели средств бюджетов муниципальных районов </t>
  </si>
  <si>
    <t>Приложение № 12</t>
  </si>
  <si>
    <t>№ п/п</t>
  </si>
  <si>
    <t xml:space="preserve"> муниципального района "Княжпогостский"</t>
  </si>
  <si>
    <t>ПРОГРАММА МУНИЦИПАЛЬНЫХ ГАРАНТИЙ</t>
  </si>
  <si>
    <t>МУНИЦИПАЛЬНОГО РАЙОНА  "КНЯЖПОГОСТСКИЙ" В ВАЛЮТЕ</t>
  </si>
  <si>
    <t xml:space="preserve">1.1. Перечень подлежащих предоставлению муниципальных </t>
  </si>
  <si>
    <t>гарантий муниципального района "Княжпогостский" в 2013году</t>
  </si>
  <si>
    <t>Цель гарантирования</t>
  </si>
  <si>
    <t>Наименование принципала</t>
  </si>
  <si>
    <t>Сумма гарантирования,  тыс. руб.</t>
  </si>
  <si>
    <t>Наличие права регрессного требования</t>
  </si>
  <si>
    <t>ИТОГО</t>
  </si>
  <si>
    <t>1.2. Общий объем бюджетных ассигнований, предусмотренных</t>
  </si>
  <si>
    <t>на исполнение муниципальных гарантий муниципального района</t>
  </si>
  <si>
    <t>"Княжпогостский" по возможным гарантийным случаям, в 2014 году</t>
  </si>
  <si>
    <t>Исполнение муниципальных гарантий муниципального района "Княжпогостский"</t>
  </si>
  <si>
    <t>Объем бюджетных ассигнований на исполнение муниципальных гарантий по возможным гарантийным случаям, тыс. рублей</t>
  </si>
  <si>
    <t>За счет источников финансирования дефицита бюджета муниципального района "Княжпогостский"</t>
  </si>
  <si>
    <t>За счет  расходов бюджета муниципального района "Княжпогостский"</t>
  </si>
  <si>
    <t xml:space="preserve"> таблица №1</t>
  </si>
  <si>
    <t xml:space="preserve">     на выравнивание уровня  бюджетной обеспеченности из Фонда финансовой поддержки поселений за счет средств, поступающих из республиканского бюджета Республики Коми</t>
  </si>
  <si>
    <t>Приложение № 14</t>
  </si>
  <si>
    <t>района  "Княжпогостский"</t>
  </si>
  <si>
    <t>Таблица 3</t>
  </si>
  <si>
    <t>Распределение субвенций</t>
  </si>
  <si>
    <t>Сумма</t>
  </si>
  <si>
    <t xml:space="preserve">Сельское поселение "Туръя" </t>
  </si>
  <si>
    <t>Таблица 4</t>
  </si>
  <si>
    <t>Функционирование многофункционального центра</t>
  </si>
  <si>
    <t>Функционирование информационно-маркетингового центра малого и среднего предпринимательства</t>
  </si>
  <si>
    <t>Предоставление доступа к сети Интернет</t>
  </si>
  <si>
    <t>изменения МБ</t>
  </si>
  <si>
    <t>Таблица 5</t>
  </si>
  <si>
    <t>Таблица 7</t>
  </si>
  <si>
    <t>Таблица 1</t>
  </si>
  <si>
    <t xml:space="preserve">                 бюджетам поселений  на осуществление полномочий  по государственной регистрации актов гражданского состояния за счет средств, поступающих из республиканского бюджета Республики Коми, за счет средств федерального бюджета</t>
  </si>
  <si>
    <t xml:space="preserve">  на поддержку мер по обеспечению сбалансированности  бюджетов поселений</t>
  </si>
  <si>
    <t xml:space="preserve">Распределение субвенций на плановый период </t>
  </si>
  <si>
    <t>бюджетам поселений на осуществление полномочий по первичному  воинскому учету на территориях, где отсутствуют военные комиссариаты, за счет средств, поступающих из республиканского бюджета Республики Коми, за счет средств федерального бюджета</t>
  </si>
  <si>
    <t xml:space="preserve">органов местного самоуправления  муниципального района "Княжпогостский" </t>
  </si>
  <si>
    <t xml:space="preserve"> района  "Княжпогостский" </t>
  </si>
  <si>
    <t>к решению Совета</t>
  </si>
  <si>
    <t>Управление образования администрации муниципального района "Княжпогостский"</t>
  </si>
  <si>
    <t>2018 год</t>
  </si>
  <si>
    <t>2018год</t>
  </si>
  <si>
    <t>НАЛОГИ НА ПРИБЫЛЬ, ДОХОДЫ</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</si>
  <si>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</si>
  <si>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</si>
  <si>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</si>
  <si>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</si>
  <si>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</si>
  <si>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Земельный налог с организаций, обладающих земельным участком, расположенным в границах межселенных территорий</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</si>
  <si>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</si>
  <si>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</si>
  <si>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</si>
  <si>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</si>
  <si>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от сдачи в аренду имущества, составляющего казну муниципальных районов (за исключением земельных участков)</t>
  </si>
  <si>
    <t>ПЛАТЕЖИ ПРИ ПОЛЬЗОВАНИИ ПРИРОДНЫМИ РЕСУРСАМИ</t>
  </si>
  <si>
    <t>Прочие доходы от компенсации затрат государства</t>
  </si>
  <si>
    <t>Прочие доходы от компенсации затрат бюджетов муниципальных районов</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</si>
  <si>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</si>
  <si>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</si>
  <si>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</si>
  <si>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</si>
  <si>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</si>
  <si>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</si>
  <si>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</si>
  <si>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</si>
  <si>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</si>
  <si>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</si>
  <si>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</si>
  <si>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в области охраны окружающей среды</t>
  </si>
  <si>
    <t>Прочие денежные взыскания (штрафы) за правонарушения в области дорожного движения</t>
  </si>
  <si>
    <t>Прочие поступления от денежных взысканий (штрафов) и иных сумм в возмещение ущерба</t>
  </si>
  <si>
    <t>БЕЗВОЗМЕЗДНЫЕ ПОСТУПЛЕНИЯ ОТ ДРУГИХ БЮДЖЕТОВ БЮДЖЕТНОЙ СИСТЕМЫ РОССИЙСКОЙ ФЕДЕРАЦИИ</t>
  </si>
  <si>
    <t>Дотации на выравнивание бюджетной обеспеченности</t>
  </si>
  <si>
    <t>Дотации бюджетам муниципальных районов на выравнивание бюджетной обеспеченности</t>
  </si>
  <si>
    <t>Дотации бюджетам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</si>
  <si>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</si>
  <si>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Субсидии бюджетам на государственную поддержку малого и среднего предпринимательства, включая крестьянские (фермерские) хозяйства</t>
  </si>
  <si>
    <t>Субсидии бюджетам на реализацию федеральных целевых программ</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</si>
  <si>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</si>
  <si>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Субсидии на оборудование и содержание ледовых переправ и зимних автомобильных дорог общего пользования местного значения</t>
  </si>
  <si>
    <t>Субвенции бюджетам на государственную регистрацию актов гражданского состояния</t>
  </si>
  <si>
    <t>Субвенции бюджетам на осуществление первичного воинского учета на территориях, где отсутствуют военные комиссариаты</t>
  </si>
  <si>
    <t>Субвенции местным бюджетам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</si>
  <si>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</si>
  <si>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</si>
  <si>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</si>
  <si>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</si>
  <si>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на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</si>
  <si>
    <t>Приложение № 4</t>
  </si>
  <si>
    <t>1 08 07150 01 0000 110</t>
  </si>
  <si>
    <t>1 11 05013 13 0000 120</t>
  </si>
  <si>
    <t>1 14 06013 13 0000 430</t>
  </si>
  <si>
    <t>1 18 05000 05 0000 180</t>
  </si>
  <si>
    <t>Нормативы</t>
  </si>
  <si>
    <t xml:space="preserve">распределения доходов между бюджетом муниципального района "Княжпогостский" </t>
  </si>
  <si>
    <t>и бюджетами городских и сельских поселений муниципального района "Княжпогостский"</t>
  </si>
  <si>
    <t>Бюджет муниципального района "Княжпогостский"</t>
  </si>
  <si>
    <t>Бюджет городского поселения</t>
  </si>
  <si>
    <t>Бюджет сельского поселения</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</si>
  <si>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поселений</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</si>
  <si>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сельских поселений</t>
  </si>
  <si>
    <t>Прочие местные налоги и сборы, мобилизуемые на территориях городских поселений</t>
  </si>
  <si>
    <t>Прочие местные налоги и сборы, мобилизуемые на территориях сельских поселений</t>
  </si>
  <si>
    <t>Прочие доходы от компенсации затрат бюджетов городских поселений</t>
  </si>
  <si>
    <t>Прочие доходы от компенсации затрат бюджетов сельских поселений</t>
  </si>
  <si>
    <t>Платежи, взимаемые органами местного самоуправления (организациями) городских поселений за выполнение определенных функций</t>
  </si>
  <si>
    <t>Платежи, взимаемые органами местного самоуправления (организациями) сельских поселений за выполнение определенных функций</t>
  </si>
  <si>
    <t>Невыясненные поступления, зачисляемые в бюджеты городских поселений</t>
  </si>
  <si>
    <t>Невыясненные поступления, зачисляемые в бюджеты сельских поселений</t>
  </si>
  <si>
    <t>Прочие неналоговые доходы бюджетов городских поселений</t>
  </si>
  <si>
    <t>Прочие неналоговые доходы бюджетов  сельских поселений</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</si>
  <si>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</si>
  <si>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поселений</t>
  </si>
  <si>
    <t>Возврат остатков субсидий, субвенций и иных межбюджетных трансфертов, имеющих целевое назначение, прошлых лет из бюджетов сельских поселений</t>
  </si>
  <si>
    <r>
      <t>Доходы бюджетов городских поселений от возврата</t>
    </r>
    <r>
      <rPr>
        <i/>
        <sz val="14"/>
        <rFont val="Times New Roman"/>
        <family val="1"/>
      </rPr>
      <t xml:space="preserve"> </t>
    </r>
    <r>
      <rPr>
        <sz val="14"/>
        <rFont val="Times New Roman"/>
        <family val="1"/>
      </rPr>
      <t>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r>
  </si>
  <si>
    <r>
      <t>Доходы бюджетов сельских поселений от возврата</t>
    </r>
    <r>
      <rPr>
        <i/>
        <sz val="14"/>
        <rFont val="Times New Roman"/>
        <family val="1"/>
      </rPr>
      <t xml:space="preserve"> </t>
    </r>
    <r>
      <rPr>
        <sz val="14"/>
        <rFont val="Times New Roman"/>
        <family val="1"/>
      </rPr>
      <t>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r>
  </si>
  <si>
    <t>Приложение № 3</t>
  </si>
  <si>
    <t>от "___" ______ 2015 года № ___</t>
  </si>
  <si>
    <t>Мин</t>
  </si>
  <si>
    <t>КОНТРОЛЬНО-СЧЕТНАЯ ПАЛАТА КНЯЖПОГОСТСКОГО РАЙОНА</t>
  </si>
  <si>
    <t>99 9 00 00300</t>
  </si>
  <si>
    <t>99 9 00 82040</t>
  </si>
  <si>
    <t>АДМИНИСТРАЦИЯ МУНИЦИПАЛЬНОГО РАЙОНА "КНЯЖПОГОСТСКИЙ"</t>
  </si>
  <si>
    <t>Субсидирование (грант) начинающих субъектов малого и среднего предпринимательства на создание собственного бизнеса в приоритетных отраслях малого и среднего предпринимательства</t>
  </si>
  <si>
    <t>01 1 2А 00000</t>
  </si>
  <si>
    <t>Субсидирование субъектам малого и среднего предпринимательства части затрат на уплату лизинговых платежей по договорам финансовой аренды (лизинга);</t>
  </si>
  <si>
    <t>01 1 2Б 00000</t>
  </si>
  <si>
    <t>Субсидирование части затрат на уплату процентов по кредитам, привлеченным субъектами малого и среднего предпринимательства в кредитных организациях</t>
  </si>
  <si>
    <t>01 1 2В 00000</t>
  </si>
  <si>
    <t>Субсидирование (грант) субъектов малого и среднего предпринимательства на модернизацию собственного бизнеса в приоритетных отраслях малого и среднего предпринимательства</t>
  </si>
  <si>
    <t>01 1 2Е 00000</t>
  </si>
  <si>
    <t>Субвенции на возмещение убытков, возникающих в результате государственного регулирования цен на топливо твёрдое, реализуемое гражданам и используемое для нужд отопления</t>
  </si>
  <si>
    <t>01 5 1В 73060</t>
  </si>
  <si>
    <t>"Содержание автомобильных дорог общего пользования местного значения"</t>
  </si>
  <si>
    <t>02 1 1А 00000</t>
  </si>
  <si>
    <t>Содержание автомобильных дорог общего пользования местного значения за счет средств РБ</t>
  </si>
  <si>
    <t>02 1 1А 72220</t>
  </si>
  <si>
    <t>Капитальный ремонт и ремонт автомобильных дорого общего пользования местного значения</t>
  </si>
  <si>
    <t>02 1 1Б 00000</t>
  </si>
  <si>
    <t>02 1 1В 00000</t>
  </si>
  <si>
    <t>Оборудование и содержание ледовых переправ за счет средств РБ</t>
  </si>
  <si>
    <t>02 1 1В 72210</t>
  </si>
  <si>
    <t>Обеспечение мероприятий по переселению граждан из аварийного жилищного фонда за счет средств бюджетов</t>
  </si>
  <si>
    <t>Организация, проведение официальных физкультурно-оздоровительных спортивных мероприятий для населения, в том числе для лиц с ограниченными возможностями</t>
  </si>
  <si>
    <t>06 2 2Г 00000</t>
  </si>
  <si>
    <t>06 3 3Б 00000</t>
  </si>
  <si>
    <t>Введение новых рубрик, вкладок, баннеров</t>
  </si>
  <si>
    <t>07 1 1А 00000</t>
  </si>
  <si>
    <t>Организация размещений информационных материалов</t>
  </si>
  <si>
    <t>07 1 1Б 00000</t>
  </si>
  <si>
    <t>Обеспечение организационных, разъяснительных правовых и иных мер</t>
  </si>
  <si>
    <t>07 2 2А 00000</t>
  </si>
  <si>
    <t>07 2 2Б 00000</t>
  </si>
  <si>
    <t>Организация обучения лиц,замещающих муниципальные должности и лиц включенных в кадровый резерв управленческих кадров</t>
  </si>
  <si>
    <t>07 3 3А 00000</t>
  </si>
  <si>
    <t>07 7 7А 00000</t>
  </si>
  <si>
    <t>Субвенция на осуществление переданных государственных полномочий Республики Коми по отлову и содержанию безнадзорных животных (средства РБ)</t>
  </si>
  <si>
    <t>08 3 3Б 73120</t>
  </si>
  <si>
    <t>Повышение антитеррористической защищенности административных зданий</t>
  </si>
  <si>
    <t>08 3 3В 00000</t>
  </si>
  <si>
    <t>Антитеррористическая пропаганда</t>
  </si>
  <si>
    <t>08 3 3Г 00000</t>
  </si>
  <si>
    <t>09 1 1А 00000</t>
  </si>
  <si>
    <t>09 1 1Б 00000</t>
  </si>
  <si>
    <t>09 1 1В 00000</t>
  </si>
  <si>
    <t>Оформление ветеранам подписки на периодические печатные издания</t>
  </si>
  <si>
    <t>09 1 1Г 00000</t>
  </si>
  <si>
    <t>Оказание помощи ветеранам и пожилым людям</t>
  </si>
  <si>
    <t>09 2 2А 00000</t>
  </si>
  <si>
    <t>Адаптация государственных учреждений сферы культуры путем ремонта, дооборудования техническими средствами адаптации</t>
  </si>
  <si>
    <t>09 3 3А 00000</t>
  </si>
  <si>
    <t>Расходы в целях обеспечения выполнения функций органов местного самоуправления (руководитель администрации)</t>
  </si>
  <si>
    <t>99 9 00 00200</t>
  </si>
  <si>
    <t>99 9 00 73070</t>
  </si>
  <si>
    <t>99 9 00 73080</t>
  </si>
  <si>
    <t>99 9 00 92710</t>
  </si>
  <si>
    <t>99 9 00 92920</t>
  </si>
  <si>
    <t>01 2 1Д 00000</t>
  </si>
  <si>
    <t>01 2 3Г 00000</t>
  </si>
  <si>
    <t>05 1 1В 00000</t>
  </si>
  <si>
    <t>Комплектование книжных и документных фондов</t>
  </si>
  <si>
    <t>05 2 2А 00000</t>
  </si>
  <si>
    <t>Межбюджетные трансферты на комплектование книжных фондов библиотек муниципальных образований за счет средств, поступающих из федерального бюджета</t>
  </si>
  <si>
    <t>05 2 2А 51440</t>
  </si>
  <si>
    <t>05 2 2А 72450</t>
  </si>
  <si>
    <t>Подписка на периодические издания</t>
  </si>
  <si>
    <t>05 2 2Б 00000</t>
  </si>
  <si>
    <t>05 2 2В 00000</t>
  </si>
  <si>
    <t>05 2 2Д 00000</t>
  </si>
  <si>
    <t>05 3 3Б 00000</t>
  </si>
  <si>
    <t>05 4 4А 00000</t>
  </si>
  <si>
    <t>05 4 4Б 00000</t>
  </si>
  <si>
    <t>05 5 5А 00000</t>
  </si>
  <si>
    <t>05 6 6А 00000</t>
  </si>
  <si>
    <t>УПРАВЛЕНИЕ МУНИЦИПАЛЬНЫМ ИМУЩЕСТВОМ, ЗЕМЛЯМИ И ПРИРОДНЫМИ РЕСУРСАМИ АДМИНИСТРАЦИИ МР "КНЯЖПОГОСТСКИЙ"</t>
  </si>
  <si>
    <t>Формирование и проведение государственного кадастрового учета земельных участков под многоквартирными домами и муниципальными объектами, паспортизация муниципальных объектов, определение рыночной стоимости объектов недвижимости</t>
  </si>
  <si>
    <t>03 1 1В 00000</t>
  </si>
  <si>
    <t>03 1 1Г 00000</t>
  </si>
  <si>
    <t>Субвенция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</si>
  <si>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03 1 1Д 51350</t>
  </si>
  <si>
    <t>Субвенции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</si>
  <si>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03 1 1К 50820</t>
  </si>
  <si>
    <t>03 2 2В 00000</t>
  </si>
  <si>
    <t>Руководство и управление в сфере реализации подпрограммы</t>
  </si>
  <si>
    <t>07 4 4Д 00000</t>
  </si>
  <si>
    <t>УПРАВЛЕНИЕ ОБРАЗОВАНИЯ АДМНИСТРАЦИИ МУНИЦИПАЛЬНОГО РАЙОНА "КНЯЖПОГОСТСКИЙ"</t>
  </si>
  <si>
    <t>04 1 1А 00000</t>
  </si>
  <si>
    <t>04 1 1А 73010</t>
  </si>
  <si>
    <t>04 1 1В 73020</t>
  </si>
  <si>
    <t>04 1 1Г 00000</t>
  </si>
  <si>
    <t>04 1 1Д 00000</t>
  </si>
  <si>
    <t>04 1 1Е 00000</t>
  </si>
  <si>
    <t>04 1 1И 00000</t>
  </si>
  <si>
    <t>04 1 1К 00000</t>
  </si>
  <si>
    <t>04 1 1М 00000</t>
  </si>
  <si>
    <t>Иные межбюджетные трансферты на мероприятия по организации питания обучающихся 1-4 классов в муниципальных образовательных организациях в Республике Коми, реализующих программу начального общего образования</t>
  </si>
  <si>
    <t>04 2 1О 74010</t>
  </si>
  <si>
    <t>04 2 2А 00000</t>
  </si>
  <si>
    <t>04 2 2А 73010</t>
  </si>
  <si>
    <t>04 2 2Б 73020</t>
  </si>
  <si>
    <t>04 2 2В 00000</t>
  </si>
  <si>
    <t>04 2 2Г 00000</t>
  </si>
  <si>
    <t>04 2 2Д 00000</t>
  </si>
  <si>
    <t>04 2 2Е 00000</t>
  </si>
  <si>
    <t>04 3 3Д 00000</t>
  </si>
  <si>
    <t>Реализация муниципальной программы "Обеспечение жильем молодых семей на территории МР "Княжпогостский"</t>
  </si>
  <si>
    <t>04 3 3К 00000</t>
  </si>
  <si>
    <t>04 3 3Л 00000</t>
  </si>
  <si>
    <t>04 3 3Н 00000</t>
  </si>
  <si>
    <t>04 4 4А 00000</t>
  </si>
  <si>
    <t>04 4 4Б 00000</t>
  </si>
  <si>
    <t>Расходы в целях обеспечения выполнения функций органа местного самоуправления</t>
  </si>
  <si>
    <t>04 6 6А 00000</t>
  </si>
  <si>
    <t>08 1 1Б 73190</t>
  </si>
  <si>
    <t>99 9 00 73040</t>
  </si>
  <si>
    <t>ФИНАНСОВОЕ УПРАВЛЕНИЕ АДМИНИСТРАЦИИ МУНИЦИПАЛЬНОГО РАЙОНА "КНЯЖПОГОСТСКИЙ"</t>
  </si>
  <si>
    <t>01 6 1Б 00000</t>
  </si>
  <si>
    <t>Капитальный ремонт и ремонт улиц и проездов к дворовым территориям многоквартирным домов, ремонт автомобильных дорог общего пользования местного значения</t>
  </si>
  <si>
    <t>02 1 1Г 00000</t>
  </si>
  <si>
    <t>Разработка и корректировка документов территориального планирования</t>
  </si>
  <si>
    <t>03 3 3А 00000</t>
  </si>
  <si>
    <t>07 5 5А 73110</t>
  </si>
  <si>
    <t>07 5 5Д 00000</t>
  </si>
  <si>
    <t>Руководство и управление в сфере финансов</t>
  </si>
  <si>
    <t>07 5 5Е 00000</t>
  </si>
  <si>
    <t>99 9 00 51180</t>
  </si>
  <si>
    <t>Осуществление полномочий Российской Федерации по государственной регистрации актов гражданского состояния</t>
  </si>
  <si>
    <t>99 9 00 59300</t>
  </si>
  <si>
    <t>Субвенции на осуществление переданных государственных полномочий по расчету и предоставлению субвенции бюджетам поселений, на осуществление полномочий на государственную регистрацию актов гражданского состояния на территории Республики Коми, где отсутствуют органы записи актов гражданского состояния</t>
  </si>
  <si>
    <t>99 9 00 73090</t>
  </si>
  <si>
    <t>Субвенции на осуществление переданных государственных полномочий по расчету и предоставлению субвенции бюджетам поселений, на осуществление полномочий по первичному воинскому учету на территориях, где отсутсвуют военные комиссариаты, в соответствии с законом Республики Коми "О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 где отсутсвуют военные комиссариаты"</t>
  </si>
  <si>
    <t>99 9 00 73100</t>
  </si>
  <si>
    <t>99 9 00 73150</t>
  </si>
  <si>
    <t>99 9 00 73160</t>
  </si>
  <si>
    <t>2017 г.</t>
  </si>
  <si>
    <t>2018 г.</t>
  </si>
  <si>
    <t>05 1 1А 00000</t>
  </si>
  <si>
    <t>Субсидии на укрепление материально-технической базы муниципальных учреждений сферы культуры</t>
  </si>
  <si>
    <t>05 1 1А 72150</t>
  </si>
  <si>
    <t>99 9 00 99990</t>
  </si>
  <si>
    <t>Приложение № 5</t>
  </si>
  <si>
    <t>"Развитие экономики в Княжпогостском районе"</t>
  </si>
  <si>
    <t>01 0 00 00000</t>
  </si>
  <si>
    <t>Развитие малого и среднего предпринимательства в Княжпогостском районе</t>
  </si>
  <si>
    <t>01 1 00 00000</t>
  </si>
  <si>
    <t>Субсидирование (грант) начинающих субъектов малого и среднего предпринимательства на создание собственного бизнеса в приоритетных отраслях малого и среднего предпринимательства (Иные бюджетные ассигнования)</t>
  </si>
  <si>
    <t>Субсидирование субъектам малого и среднего предпринимательства части затрат на уплату лизинговых платежей по договорам финансовой аренды (лизинга); (Иные бюджетные ассигнования)</t>
  </si>
  <si>
    <t>Субсидирование части затрат на уплату процентов по кредитам, привлеченным субъектами малого и среднего предпринимательства в кредитных организациях (Иные бюджетные ассигнования)</t>
  </si>
  <si>
    <t>Субсидирование (грант) субъектов малого и среднего предпринимательства на модернизацию собственного бизнеса в приоритетных отраслях малого и среднего предпринимательства (Иные бюджетные ассигнования)</t>
  </si>
  <si>
    <t>01 2 00 00000</t>
  </si>
  <si>
    <t>Организация конкурса на присуждение гранта за разработку туристических маршрутов (объектов) (Иные бюджетные ассигнования)</t>
  </si>
  <si>
    <t>Рекламно-информационное обеспечение продвижения туристического продукта на внутреннем и внешнем рынках (Закупка товаров, работ и услуг для государственных (муниципальных) нужд)</t>
  </si>
  <si>
    <t>01 3 00 00000</t>
  </si>
  <si>
    <t>«Развитие лесного хозяйства на территории муниципального района «Княжпогостский»</t>
  </si>
  <si>
    <t>01 5 00 00000</t>
  </si>
  <si>
    <t>01 5 1В 00000</t>
  </si>
  <si>
    <t>Субвенции на возмещение убытков, возникающих в результате государственного регулирования цен на топливо твёрдое, реализуемое гражданам и используемое для нужд отопления (Иные бюджетные ассигнования)</t>
  </si>
  <si>
    <t>01 6 00 00000</t>
  </si>
  <si>
    <t>02 0 00 00000</t>
  </si>
  <si>
    <t>Попрограмма "Развитие транспортной инфраструктуры и транспортного обслуживания населения  и экономики МР "Княжпогостский"</t>
  </si>
  <si>
    <t>02 1 00 00000</t>
  </si>
  <si>
    <t>"Содержание автомобильных дорог общего пользования местного значения" (Закупка товаров, работ и услуг для государственных (муниципальных) нужд)</t>
  </si>
  <si>
    <t>"Содержание автомобильных дорог общего пользования местного значения" (Межбюджетные трансферты)</t>
  </si>
  <si>
    <t>Содержание автомобильных дорог общего пользования местного значения за счет средств РБ (Закупка товаров, работ и услуг для государственных (муниципальных) нужд)</t>
  </si>
  <si>
    <t>Содержание автомобильных дорог общего пользования местного значения за счет средств РБ (Межбюджетные трансферты)</t>
  </si>
  <si>
    <t>Капитальный ремонт и ремонт автомобильных дорого общего пользования местного значения (Закупка товаров, работ и услуг для государственных (муниципальных) нужд)</t>
  </si>
  <si>
    <t>Оборудование и содержание ледовых переправ (Закупка товаров, работ и услуг для государственных (муниципальных) нужд)</t>
  </si>
  <si>
    <t>Оборудование и содержание ледовых переправ за счет средств РБ (Закупка товаров, работ и услуг для государственных (муниципальных) нужд)</t>
  </si>
  <si>
    <t>03 0 00 00000</t>
  </si>
  <si>
    <t>Подпрограмма "Создание условий для обеспечения населения доступным и комфортным жильем"</t>
  </si>
  <si>
    <t>03 1 00 00000</t>
  </si>
  <si>
    <t xml:space="preserve">Обеспечение мероприятий по переселению граждан из аварийного жилищного фонда </t>
  </si>
  <si>
    <t>03 1 1А 00000</t>
  </si>
  <si>
    <t>Обеспечение мероприятий по переселению граждан из аварийного жилищного фонда за счет средств бюджетов (Капитальные вложения в объекты недвижимого имущества государственной (муниципальной) собственности)</t>
  </si>
  <si>
    <t>Формирование и проведение государственного кадастрового учета земельных участков под многоквартирными домами и муниципальными объектами, паспортизация муниципальных объектов, определение рыночной стоимости объектов недвижимости (Закупка товаров, работ и услуг для государственных (муниципальных) нужд)</t>
  </si>
  <si>
    <t>Предоставление земельных участков отдельным категориям граждан (Закупка товаров, работ и услуг для государственных (муниципальных) нужд)</t>
  </si>
  <si>
    <t>Субвенция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(Социальное обеспечение и иные выплаты населению)</t>
  </si>
  <si>
    <t>Субвенции на строительство, приобретение, реконструкцию, ремонт жилых помещений для обеспечения детей-сирот и детей, оставшихся без попечения родителей, лиц из числа детей-сирот и детей, оставшихся без попечения родителей, жилыми помещениями муниципального специализированного жилищного фонда, предоставляемыми по договорам найма специализированных жилых помещений (Капитальные вложения в объекты недвижимого имущества государственной (муниципальной) собственности)</t>
  </si>
  <si>
    <t>03 1 1К 00000</t>
  </si>
  <si>
    <t>Субвенции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недвижимого имущества государственной (муниципальной) собственности)</t>
  </si>
  <si>
    <t>03 2 00 00000</t>
  </si>
  <si>
    <t>Оплата коммунальных услуг по муниципальному жилищному фонду (Закупка товаров, работ и услуг для государственных (муниципальных) нужд)</t>
  </si>
  <si>
    <t>Градостроительная деятельность</t>
  </si>
  <si>
    <t>03 3 00 00000</t>
  </si>
  <si>
    <t>04 0 00 00000</t>
  </si>
  <si>
    <t>04 1 00 00000</t>
  </si>
  <si>
    <t>Субвенции на реализацию муниципальными дошкольными и общеобразовательными организациями в Республике Коми образовательных программ (Предоставление субсидий бюджетным, автономным учреждениям и иным некоммерческим организациям)</t>
  </si>
  <si>
    <t>04 1 1В 00000</t>
  </si>
  <si>
    <t>Субвенции на предоставление компенсации родителям (законным представителям) платы за присмотр и уход за детьми, посещающими образовательные организации на территории Республики Коми, реализующие образовательную программу дошкольного образования (Предоставление субсидий бюджетным, автономным учреждениям и иным некоммерческим организациям)</t>
  </si>
  <si>
    <t>Проведение капитальных ремонтов в дошкольных образовательных организациях (Предоставление субсидий бюджетным, автономным учреждениям и иным некоммерческим организациям)</t>
  </si>
  <si>
    <t>Проведение текущих ремонтов в дошкольных образовательных организациях (Предоставление субсидий бюджетным, автономным учреждениям и иным некоммерческим организациям)</t>
  </si>
  <si>
    <t>Выполнение противопожарных мероприятий в дошкольных образовательных организациях (Предоставление субсидий бюджетным, автономным учреждениям и иным некоммерческим организациям)</t>
  </si>
  <si>
    <t>Предоставление доступа к сети Интернет (Предоставление субсидий бюджетным, автономным учреждениям и иным некоммерческим организациям)</t>
  </si>
  <si>
    <t>04 2 00 00000</t>
  </si>
  <si>
    <t>Иные межбюджетные трансферты на мероприятия по организации питания обучающихся 1-4 классов в муниципальных образовательных организациях в Республике Коми, реализующих программу начального общего образования (Предоставление субсидий бюджетным, автономным учреждениям и иным некоммерческим организациям)</t>
  </si>
  <si>
    <t>Оказание муниципальных услуг (выполнение работ) общеобразовательными учреждениями (Предоставление субсидий бюджетным, автономным учреждениям и иным некоммерческим организациям)</t>
  </si>
  <si>
    <t>04 2 2Б 00000</t>
  </si>
  <si>
    <t>Проведение капитальных ремонтов в общеобразовательных организациях (Предоставление субсидий бюджетным, автономным учреждениям и иным некоммерческим организациям)</t>
  </si>
  <si>
    <t>Выполнение противопожарных мероприятий в общеобразовательных организациях (Предоставление субсидий бюджетным, автономным учреждениям и иным некоммерческим организациям)</t>
  </si>
  <si>
    <t>Проведение текущих ремонтов в общеобразовательных организациях (Предоставление субсидий бюджетным, автономным учреждениям и иным некоммерческим организациям)</t>
  </si>
  <si>
    <t>04 3 00 00000</t>
  </si>
  <si>
    <t>Содействие трудоустройству и временной занятости молодежи (Закупка товаров, работ и услуг для государственных (муниципальных) нужд)</t>
  </si>
  <si>
    <t>Реализация муниципальной программы "Обеспечение жильем молодых семей на территории МР "Княжпогостский" (Социальное обеспечение и иные выплаты населению)</t>
  </si>
  <si>
    <t>Выполнение планового объема оказываемых муниципальных услуг, установленного муниципальным заданием (Предоставление субсидий бюджетным, автономным учреждениям и иным некоммерческим организациям)</t>
  </si>
  <si>
    <t>04 4 00 00000</t>
  </si>
  <si>
    <t>Обеспечение деятельности лагерей с дневным пребыванием (Закупка товаров, работ и услуг для государственных (муниципальных) нужд)</t>
  </si>
  <si>
    <t>Организация оздоровления и отдыха детей на базе выездных оздоровительных лагерей (Закупка товаров, работ и услуг для государственных (муниципальных) нужд)</t>
  </si>
  <si>
    <t>Подпрограмма "Обеспечение условий для реализации муниципальной программы"</t>
  </si>
  <si>
    <t>04 6 00 00000</t>
  </si>
  <si>
    <t>Расходы в целях обеспечения выполнения функций органа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</si>
  <si>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в целях обеспечения выполнения функций органа местного самоуправления (Закупка товаров, работ и услуг для государственных (муниципальных) нужд)</t>
  </si>
  <si>
    <t>Расходы в целях обеспечения выполнения функций органа местного самоуправления (Иные бюджетные ассигнования)</t>
  </si>
  <si>
    <t>Муниципальная программа "Развитие отрасли "Культура в Княжпогостском районе"</t>
  </si>
  <si>
    <t>05 0 00 00000</t>
  </si>
  <si>
    <t>05 1 00 00000</t>
  </si>
  <si>
    <t>Выполнение муниципального задания (Предоставление субсидий бюджетным, автономным учреждениям и иным некоммерческим организациям)</t>
  </si>
  <si>
    <t>05 2 00 00000</t>
  </si>
  <si>
    <t>Комплектование книжных и документных фондов (Предоставление субсидий бюджетным, автономным учреждениям и иным некоммерческим организациям)</t>
  </si>
  <si>
    <t>Межбюджетные трансферты на комплектование книжных фондов библиотек муниципальных образований за счет средств, поступающих из федерального бюджета (Предоставление субсидий бюджетным, автономным учреждениям и иным некоммерческим организациям)</t>
  </si>
  <si>
    <t>Субсидии на комплектование документных фондов библиотек муниципальных образований (Предоставление субсидий бюджетным, автономным учреждениям и иным некоммерческим организациям)</t>
  </si>
  <si>
    <t>Подписка на периодические издания (Предоставление субсидий бюджетным, автономным учреждениям и иным некоммерческим организациям)</t>
  </si>
  <si>
    <t>Функционирование информационно-маркетингового центра малого и среднего предпринимательства (Предоставление субсидий бюджетным, автономным учреждениям и иным некоммерческим организациям)</t>
  </si>
  <si>
    <t>05 3 00 00000</t>
  </si>
  <si>
    <t>05 4 00 00000</t>
  </si>
  <si>
    <t>Проведение культурно-досуговых мероприятий (Предоставление субсидий бюджетным, автономным учреждениям и иным некоммерческим организациям)</t>
  </si>
  <si>
    <t>05 5 00 00000</t>
  </si>
  <si>
    <t>Расходы в целях обеспечения выполнения функций ОМС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</si>
  <si>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в целях обеспечения выполнения функций ОМС (Закупка товаров, работ и услуг для государственных (муниципальных) нужд)</t>
  </si>
  <si>
    <t>Расходы в целях обеспечения выполнения функций ОМС (Иные бюджетные ассигнования)</t>
  </si>
  <si>
    <t>05 6 00 00000</t>
  </si>
  <si>
    <t>Муниципальная программа "Развитие отрасли "Физическая культура и спорт" в "Княжпогостском районе"</t>
  </si>
  <si>
    <t>06 0 00 00000</t>
  </si>
  <si>
    <t>06 2 00 00000</t>
  </si>
  <si>
    <t>Организация, проведение официальных физкультурно-оздоровительных спортивных мероприятий для населения, в том числе для лиц с ограниченными возможностями (Закупка товаров, работ и услуг для государственных (муниципальных) нужд)</t>
  </si>
  <si>
    <t>06 3 00 00000</t>
  </si>
  <si>
    <t>Муниципальная программа "Развитие муниципального управления в муниципальном районе "Княжпогостский"</t>
  </si>
  <si>
    <t>07 0 00 00000</t>
  </si>
  <si>
    <t>07 1 00 00000</t>
  </si>
  <si>
    <t>Введение новых рубрик, вкладок, баннеров (Закупка товаров, работ и услуг для государственных (муниципальных) нужд)</t>
  </si>
  <si>
    <t>Организация размещений информационных материалов (Закупка товаров, работ и услуг для государственных (муниципальных) нужд)</t>
  </si>
  <si>
    <t>Подпрограмма - Оптимизация деятельности органов местного самоуправления МР</t>
  </si>
  <si>
    <t>07 2 00 00000</t>
  </si>
  <si>
    <t>Обеспечение организационных, разъяснительных правовых и иных мер (Закупка товаров, работ и услуг для государственных (муниципальных) нужд)</t>
  </si>
  <si>
    <t>Функционирование многофункционального центра (Предоставление субсидий бюджетным, автономным учреждениям и иным некоммерческим организациям)</t>
  </si>
  <si>
    <t>Подпрограмма - Развитие кадрового потенциала системы муниципального управления</t>
  </si>
  <si>
    <t>07 3 00 00000</t>
  </si>
  <si>
    <t>Организация обучения лиц,замещающих муниципальные должности и лиц включенных в кадровый резерв управленческих кадров (Закупка товаров, работ и услуг для государственных (муниципальных) нужд)</t>
  </si>
  <si>
    <t>Управление муниципальным имуществом муниципального района "Княжпогостский"</t>
  </si>
  <si>
    <t>07 4 00 00000</t>
  </si>
  <si>
    <t>Руководство и управление в сфере реализации подпрограммы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</si>
  <si>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Руководство и управление в сфере реализации подпрограммы (Закупка товаров, работ и услуг для государственных (муниципальных) нужд)</t>
  </si>
  <si>
    <t>Подпрограмма "Управление муниципальнымы финансами"</t>
  </si>
  <si>
    <t>07 5 00 00000</t>
  </si>
  <si>
    <t>07 5 5А 00000</t>
  </si>
  <si>
    <t>Выравнивание бюджетной обеспеченности муниципальных районов и поселений из регионального фонда финансовой поддержки (Межбюджетные трансферты)</t>
  </si>
  <si>
    <t>Сбалансированность бюджетов поселений (Межбюджетные трансферты)</t>
  </si>
  <si>
    <t>Руководство и управление в сфере финансов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</si>
  <si>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Руководство и управление в сфере финансов (Закупка товаров, работ и услуг для государственных (муниципальных) нужд)</t>
  </si>
  <si>
    <t>Руководство и управление в сфере финансов (Иные бюджетные ассигнования)</t>
  </si>
  <si>
    <t>Обеспечение реализации муниципальной программы</t>
  </si>
  <si>
    <t>07 7 00 00000</t>
  </si>
  <si>
    <t>Руководство и управление в сфере установленных функций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</si>
  <si>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Руководство и управление в сфере установленных функций органов местного самоуправления (Закупка товаров, работ и услуг для государственных (муниципальных) нужд)</t>
  </si>
  <si>
    <t>Руководство и управление в сфере установленных функций органов местного самоуправления (Иные бюджетные ассигнования)</t>
  </si>
  <si>
    <t>08 0 00 00000</t>
  </si>
  <si>
    <t>08 1 00 00000</t>
  </si>
  <si>
    <t>08 1 1Б 00000</t>
  </si>
  <si>
    <t>08 3 00 00000</t>
  </si>
  <si>
    <t>08 3 3Б 00000</t>
  </si>
  <si>
    <t>Субвенция на осуществление переданных государственных полномочий Республики Коми по отлову и содержанию безнадзорных животных (средства РБ) (Закупка товаров, работ и услуг для государственных (муниципальных) нужд)</t>
  </si>
  <si>
    <t>09 0 00 00000</t>
  </si>
  <si>
    <t>Поддержка ветеранов, незащищенных слоёв населения, районных и общественных организаций ветеранов и инвалидов по Княжпогостскому району</t>
  </si>
  <si>
    <t>09 1 00 00000</t>
  </si>
  <si>
    <t>Оказание мер социальной поддержки малоимущих пенсионерам и инвалидам, детям-сиротам, малообеспеченным семьям, гражданам, оказавшихся в экстремальных условиях (Социальное обеспечение и иные выплаты населению)</t>
  </si>
  <si>
    <t>Проведение мероприятий социальной направленности (Закупка товаров, работ и услуг для государственных (муниципальных) нужд)</t>
  </si>
  <si>
    <t>Мероприятия по поддержке районных общественных организаций ветеранов и инвалидов (Предоставление субсидий бюджетным, автономным учреждениям и иным некоммерческим организациям)</t>
  </si>
  <si>
    <t>Оформление ветеранам подписки на периодические печатные издания (Закупка товаров, работ и услуг для государственных (муниципальных) нужд)</t>
  </si>
  <si>
    <t>Забота о старшем поколении в Княжпогостском районе</t>
  </si>
  <si>
    <t>09 2 00 00000</t>
  </si>
  <si>
    <t>Оказание помощи ветеранам и пожилым людям (Социальное обеспечение и иные выплаты населению)</t>
  </si>
  <si>
    <t>09 3 00 00000</t>
  </si>
  <si>
    <t>Адаптация государственных учреждений сферы культуры путем ремонта, дооборудования техническими средствами адаптации (Предоставление субсидий бюджетным, автономным учреждениям и иным некоммерческим организациям)</t>
  </si>
  <si>
    <t>99 0 00 00000</t>
  </si>
  <si>
    <t>99 9 00 00000</t>
  </si>
  <si>
    <t>Расходы в целях обеспечения выполнения функций органов местного самоуправления (руководитель администрации)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</si>
  <si>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Руководитель контрольно-счетной палаты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</si>
  <si>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Субвенции на осуществление первичного воинского учета на территориях, где отсутствуют военные комиссариаты (Межбюджетные трансферты)</t>
  </si>
  <si>
    <t>Осуществление полномочий Российской Федерации по государственной регистрации актов гражданского состояния (Межбюджетные трансферты)</t>
  </si>
  <si>
    <t>Субвенции на осуществление переданных государственных полномочий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 в соответствии с Законом Республики Коми "О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</si>
  <si>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Субвенции на осуществление переданных государственных полномочий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 в соответствии с Законом Республики Коми "О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 имеющих право на получение субсидий (социальных выплат) на приобретение или строительство жилья" (Закупка товаров, работ и услуг для государственных (муниципальных) нужд)</t>
  </si>
  <si>
    <t>Субвенции на осуществление переданных государственных полномочий по расчету и предоставлению субвенции бюджетам поселений, на осуществление полномочий на государственную регистрацию актов гражданского состояния на территории Республики Коми, где отсутствуют органы записи актов гражданского состояния (Закупка товаров, работ и услуг для государственных (муниципальных) нужд)</t>
  </si>
  <si>
    <t>Субвенции на осуществление переданных государственных полномочий по расчету и предоставлению субвенции бюджетам поселений, на осуществление полномочий по первичному воинскому учету на территориях, где отсутсвуют военные комиссариаты, в соответствии с законом Республики Коми "О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 где отсутсвуют военные комиссариаты" (Закупка товаров, работ и услуг для государственных (муниципальных) нужд)</t>
  </si>
  <si>
    <t>Руководство и управление в сфере установленных функций органов государственной власти Республики Коми, государственных органов Республики Коми, образованных Главой Республики Коми или Правительством Республики Коми (центральный аппарат)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</si>
  <si>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Руководство и управление в сфере установленных функций органов государственной власти Республики Коми, государственных органов Республики Коми, образованных Главой Республики Коми или Правительством Республики Коми (центральный аппарат) (Закупка товаров, работ и услуг для государственных (муниципальных) нужд)</t>
  </si>
  <si>
    <t>Резервный фонд по предупреждению и ликвидации чрезвычайных ситуаций и последствий стихийных бедствий (Иные бюджетные ассигнования)</t>
  </si>
  <si>
    <t>Выполнение других обязательств государства (Закупка товаров, работ и услуг для государственных (муниципальных) нужд)</t>
  </si>
  <si>
    <t>Выполнение других обязательств государства (Социальное обеспечение и иные выплаты населению)</t>
  </si>
  <si>
    <t>Выполнение других обязательств государства (Иные бюджетные ассигнования)</t>
  </si>
  <si>
    <t>Приложение № 6</t>
  </si>
  <si>
    <t xml:space="preserve">Субвенции на реализацию муниципальными дошкольными и общеобразовательными организациями в Республике Коми образовательных программ </t>
  </si>
  <si>
    <t>Выполнение противопожарных мероприятий (Предоставление субсидий бюджетным, автономным учреждениям и иным некоммерческим организациям)</t>
  </si>
  <si>
    <t>Субсидии на укрепление материально-технической базы муниципальных учреждений сферы культуры (Предоставление субсидий бюджетным, автономным учреждениям и иным некоммерческим организациям)</t>
  </si>
  <si>
    <t>Сумма (тыс.рублей)</t>
  </si>
  <si>
    <t>Приложениe № 13</t>
  </si>
  <si>
    <t>Приложение №13</t>
  </si>
  <si>
    <t>Приложение № 13</t>
  </si>
  <si>
    <t>Содержание автомобильных дорог общего пользования местного значения</t>
  </si>
  <si>
    <t>Приложение №7</t>
  </si>
  <si>
    <t>Приложение  №8</t>
  </si>
  <si>
    <t>Приложение № 9</t>
  </si>
  <si>
    <t>Приложение № 11</t>
  </si>
  <si>
    <t>от___ .____.2015г. №____</t>
  </si>
  <si>
    <t>от ____.____.2015г. №____</t>
  </si>
  <si>
    <t>субвенции на осуществление  государственного полномочия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частями 3,4, статьи 3, статьями 4, 6,7 и 8 Закона Республики Коми "Об административной ответственности в Республике Коми"</t>
  </si>
  <si>
    <t>ОТДЕЛ КУЛЬТУРЫ И СПОРТА АДМИНИСТРАЦИИ МУНИЦИПАЛЬНОГО РАЙОНА "КНЯЖПОГОСТСКИЙ"</t>
  </si>
  <si>
    <t>от "___" ______ 2016 года № ___</t>
  </si>
  <si>
    <t>Межевание земель, занятых городскими лесами, постановка их на кадастровый учет</t>
  </si>
  <si>
    <t>01 5 00 0000</t>
  </si>
  <si>
    <t>01 5 1А 00000</t>
  </si>
  <si>
    <t>Реализация народных проектов в сфере занятости населения (Межбюджетные трансферты)</t>
  </si>
  <si>
    <t xml:space="preserve">Реализация народных проектов в сфере занятости населения </t>
  </si>
  <si>
    <t>01 6 1В 00000</t>
  </si>
  <si>
    <t xml:space="preserve">Реализация народных проектов в сфере сельского хозяйства </t>
  </si>
  <si>
    <t>01 3 1Ж 00000</t>
  </si>
  <si>
    <t>Реализация народных проектов в сфере дорожной деятельности</t>
  </si>
  <si>
    <t>03 1 1А S9602</t>
  </si>
  <si>
    <t>Подпрограмма "Оптимизация деятельности органов местного самоуправления МР"</t>
  </si>
  <si>
    <t>Подпрограмма "Развитие кадрового потенциала системы муниципального управления"</t>
  </si>
  <si>
    <t>Организация обучения лиц, замещающих муниципальные должности и лиц включенных в кадровый резерв управленческих кадров</t>
  </si>
  <si>
    <t>Субвенции на осуществление государственного полномочия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частями 3,4 статьи 3, статьями 4,6,7 и 8 закона РК"Об админ. ответст. в РК"</t>
  </si>
  <si>
    <t>Подпрограмма "Развитие системы открытого муниципалитета в ОМС"</t>
  </si>
  <si>
    <t>Муниципальная программа "Развитие экономики в Княжпогостском районе"</t>
  </si>
  <si>
    <t>Муниципальная программа "Безопасность жизнедеятельности и социальная защита населения в Княжпогостском районе"</t>
  </si>
  <si>
    <t>Подпрограмма «Развитие въездного и внутреннего туризма на территории муниципального района «Княжпогостский»</t>
  </si>
  <si>
    <t>Подпрограмма "Развитие малого и среднего предпринимательства в Княжпогостском районе"</t>
  </si>
  <si>
    <t>Подпрограмма «Развитие лесного хозяйства на территории муниципального района «Княжпогостский»</t>
  </si>
  <si>
    <t>Подпрограмма "Поддержка ветеранов, незащищенных слоёв населения, районных и общественных организаций ветеранов и инвалидов по Княжпогостскому району"</t>
  </si>
  <si>
    <t>Подпрограмма "Забота о старшем поколении в Княжпогостском районе"</t>
  </si>
  <si>
    <t>05 1 1Б 00000</t>
  </si>
  <si>
    <t>05 1 1Б 72150</t>
  </si>
  <si>
    <t>05 4 4Л 00000</t>
  </si>
  <si>
    <t>Реализация народных проектов в сфере культура</t>
  </si>
  <si>
    <t>Подпрограмма "Развитие и сохранение национальных культур"</t>
  </si>
  <si>
    <t>06 4 4А 00000</t>
  </si>
  <si>
    <t>Выполнение муниципального задания (ДЮСШ)</t>
  </si>
  <si>
    <t>Подпрограмма "Доступность социальных объектов"</t>
  </si>
  <si>
    <t>Подпрограмма "Развитие учреждений физической культуры и спорта"</t>
  </si>
  <si>
    <t>06 4 00 00000</t>
  </si>
  <si>
    <t>06 4 4А 000000</t>
  </si>
  <si>
    <t xml:space="preserve">963 </t>
  </si>
  <si>
    <t>04 1 00 000000</t>
  </si>
  <si>
    <t>Создание безбарьерной среды для детей с ограниченными возможностями здоровья</t>
  </si>
  <si>
    <t>04 2 2Н 00000</t>
  </si>
  <si>
    <t>04 2 2Ж 00000</t>
  </si>
  <si>
    <t>Подпрограмма "Развитие транспортной инфраструктуры и транспортного обслуживания населения  и экономики МР "Княжпогостский"</t>
  </si>
  <si>
    <t>Подпрограмма "Развитие сельского хозяйства и переработки сельскохозяйственной продукции на территории муниципального района «Княжпогостский»"</t>
  </si>
  <si>
    <t>01 1 2Ж 00000</t>
  </si>
  <si>
    <t>Реализация народных проектов в сфере предпринимательства</t>
  </si>
  <si>
    <t>Подпрограмма "Содействие занятости населения муниципального района "Княжпогостский""</t>
  </si>
  <si>
    <t>тракт</t>
  </si>
  <si>
    <t>03 2 2Е 00000</t>
  </si>
  <si>
    <t>Реализация народных проектов в сфере благоустройства территорий</t>
  </si>
  <si>
    <t>03 3 3В 00000</t>
  </si>
  <si>
    <t xml:space="preserve">923 </t>
  </si>
  <si>
    <t>Разработка нормативов градостроительного проектирования</t>
  </si>
  <si>
    <t xml:space="preserve">992 </t>
  </si>
  <si>
    <t>07 5 5Ж 00000</t>
  </si>
  <si>
    <t>Выравнивание бюджетной обеспеченности поселений из районного фонда финансовой поддержки</t>
  </si>
  <si>
    <t>06 1 00 00000</t>
  </si>
  <si>
    <t>06 1 1Д 00000</t>
  </si>
  <si>
    <t>Реализация народных проектов в сфере физической культуры и спорта</t>
  </si>
  <si>
    <t>Подпрограмма "Развитие инфраструктуры физической культуры и спорта"</t>
  </si>
  <si>
    <t>Подпрограмма "Градостроительная деятельность"</t>
  </si>
  <si>
    <t>Подпрограмма "Обеспечение реализации муниципальной программы"</t>
  </si>
  <si>
    <t>Подпрограмма "Управление муниципальным имуществом муниципального района "Княжпогостский""</t>
  </si>
  <si>
    <t>бюджета муниципального района "Княжпогостский" на 2017 год</t>
  </si>
  <si>
    <t>от   ._____.2016г. №___</t>
  </si>
  <si>
    <t>от      ._____.2016г. №_______</t>
  </si>
  <si>
    <t>к  проекту решения Совета муниципального</t>
  </si>
  <si>
    <t xml:space="preserve">Ведомственная структура расходов бюджета муниципального района "Княжпогостский" на 2017 год </t>
  </si>
  <si>
    <t>Ведомственная структура расходов бюджета муниципального района "Княжпогостский" на плановый период 2018-2019 годов</t>
  </si>
  <si>
    <t xml:space="preserve">Распределение бюджетных ассигнований по целевым статьям (муниципальным программам и непрограммным направлениям деятельности), группам видов расходов бюджета муниципального района "Княжпогостский" на 2017 год </t>
  </si>
  <si>
    <t>Распределение бюджетных ассигнований по целевым статьям (муниципальным программам и непрограммным направлениям деятельности), группам видов расходов бюджета муниципального района "Княжпогостский" на плановый период 2018-2019 годов</t>
  </si>
  <si>
    <t>2019 год</t>
  </si>
  <si>
    <t>Отдел культуры и спорта администрации муниципального района "Княжпогостский"</t>
  </si>
  <si>
    <t>РОССИЙСКОЙ ФЕДЕРАЦИИ НА  2017-2019 ГОДЫ</t>
  </si>
  <si>
    <t>от  ___ ._____.2016г. №___</t>
  </si>
  <si>
    <t>Распределение межбюджетных трансфертов бюджетам поселений на территории Княжпогостского района на 2017 год</t>
  </si>
  <si>
    <t>от____  .____.2016г. №____</t>
  </si>
  <si>
    <t xml:space="preserve">    на поддержку мер по обеспечению сбалансированности бюджетов  поселений на 2017год</t>
  </si>
  <si>
    <t xml:space="preserve">                 бюджетам поселений  на осуществление полномочий  по государственной регистрации актов гражданского состояния за счет средств, поступающих из республиканского бюджета Республики Коми, за счет средств федерального бюджета на 2017год</t>
  </si>
  <si>
    <t xml:space="preserve">к проекту решения Совета муниципального </t>
  </si>
  <si>
    <t>от___  .____.2016г. №____</t>
  </si>
  <si>
    <t>бюджетам поселений на осуществление полномочий по первичному  воинскому учету на территориях, где отсутствуют военные комиссариаты, за счет средств, поступающих из республиканского бюджета Республики Коми, за счет средств федерального бюджета на 2017год</t>
  </si>
  <si>
    <t>от  ____ ._____.2016г. №___</t>
  </si>
  <si>
    <t xml:space="preserve">                                                                                              от ____.____.2016г. №_</t>
  </si>
  <si>
    <t>бюджетам поселений на содержание автомобильных дорог общего пользования местного значения в рамках программы "Развитие дорожной и транспортной системы в Княжпогостском районе" на 2017год</t>
  </si>
  <si>
    <t>от _____._____.2016г. №___</t>
  </si>
  <si>
    <t>к  проекту решения Совета</t>
  </si>
  <si>
    <t>от ____.____.2016г. №____</t>
  </si>
  <si>
    <t>2019год</t>
  </si>
  <si>
    <t>2019 г.</t>
  </si>
  <si>
    <t>Субвенции на осуществление государственного полномочия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частями 3,4 статьи 3, статьями 4,6,7 и 8 закона РК"Об админ. ответст. в РК"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</si>
  <si>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 уполномоченных составлять протоколы об админ правонарушениях, предусмотренных частями 3,4 статьи 3,статьями 6,7 и 8 Закона РК "Об административной ответственности в РК"</t>
  </si>
  <si>
    <t>Реализация народного проекта в сфере предпринимательства</t>
  </si>
  <si>
    <t>Реализация народного проекта в сфере предпринимательства (Иные бюджетные ассигнования)</t>
  </si>
  <si>
    <t>Реализация народных проектов в сфере занятости населения</t>
  </si>
  <si>
    <t>Реализация народных проектов в сфере сельского хозяйства  (Межбюджетные трансферты)</t>
  </si>
  <si>
    <t>Реализация народных проектов в сфере благоустройства (Межбюджетные трансферты)</t>
  </si>
  <si>
    <t>Реализация народных проектов в сфере благоустройства</t>
  </si>
  <si>
    <t>02 1 1Л 00000</t>
  </si>
  <si>
    <t>Создание безбарьерной среды для детей с ограниченными возможностями здоровья (Предоставление субсидий бюджетным, автономным учреждениям и иным некоммерческим организациям)</t>
  </si>
  <si>
    <t>Подпрограмма "Содействие трудоустройству и временной занятости молодежи"</t>
  </si>
  <si>
    <t>Реализация народных проектов в сфере культура (Предоставление субсидий бюджетным, автономным учреждениям и иным некоммерческим организациям)</t>
  </si>
  <si>
    <t>Организация, проведение официальных физкультурно-оздоровительных спортивных мероприятий для населения, в том числе для лиц с ограниченными возможностями (Предоставление субсидий бюджетным, автономным учреждениям и иным некоммерческим организациям)</t>
  </si>
  <si>
    <t>Участие в спортивных мероприятиях республиканского, межрегионального и всероссийского уровня (Предоставление субсидий бюджетным, автономным учреждениям и иным некоммерческим организациям)</t>
  </si>
  <si>
    <t>06 1 1Г 0000</t>
  </si>
  <si>
    <t>Руководство и управление в сфере реализации подпрограммы (Иные бюджетные ассигнования)</t>
  </si>
  <si>
    <t>Осуществление государственных полномочий РК по расчету и предоставлению субвенций бюджетам поселений на осущ гос полномочия РК по определению перечня долж лиц органов самоуправления, уполномоченных составлять протоколы об админ правонарушениях, предусмотренных частями 3,4 статьи 3,статьями 6,7 и 8 Закона РК "Об административной ответственности в РК" (Закупка товаров, работ и услуг для государственных (муниципальных) нужд)</t>
  </si>
  <si>
    <t xml:space="preserve">Выполнение других обязательств государства </t>
  </si>
  <si>
    <t>05 8 00 00000</t>
  </si>
  <si>
    <t>05 8 8А 00000</t>
  </si>
  <si>
    <t>(Закупка товаров, работ и услуг для государственных (муниципальных) нужд</t>
  </si>
  <si>
    <t>03 1 1Е R0820</t>
  </si>
  <si>
    <t>Субвенции на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</si>
  <si>
    <t>Мероприятия по проведению оздоровительной кампании детей из РБ</t>
  </si>
  <si>
    <t>04 4 4А 72040</t>
  </si>
  <si>
    <t>Субвенции на осуществление государственного полномочия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частями 3, 4 статьи 3, статьями 4, 6, 7 и 8 Закона Республики Коми "Об административной ответственности в Республике Коми"</t>
  </si>
  <si>
    <t xml:space="preserve"> Субвенции на осуществление государственного полномочия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частями 3, 4 статьи 3, статьями 4, 6, 7 и 8 Закона Республики Коми "Об административной ответственности в Республике Коми"</t>
  </si>
  <si>
    <t>88,9 софин</t>
  </si>
  <si>
    <t xml:space="preserve">     на выравнивание уровня  бюджетной обеспеченности из Фонда финансовой поддержки поселений за счет средств, поступающих из республиканского бюджета Республики Коми на 2018-2019 годы</t>
  </si>
  <si>
    <t xml:space="preserve">к решению Совета </t>
  </si>
  <si>
    <t>от __ декабря 2016 г. № _____</t>
  </si>
  <si>
    <t>2 02 40014 05 0000 151</t>
  </si>
  <si>
    <t>1 16 18050 05 0000 140</t>
  </si>
  <si>
    <t>Денежные взыскания (штрафы) за нарушение бюджетного законодательства (в части бюджетов муниципальных районов)</t>
  </si>
  <si>
    <t>Совет муниципального района "Княжпогостский"</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</si>
  <si>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</si>
  <si>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</si>
  <si>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2 02 25064 05 0000 151</t>
  </si>
  <si>
    <t>2 02 29999 05 0000 151</t>
  </si>
  <si>
    <t>2 02 35120 05 0000 151</t>
  </si>
  <si>
    <t>2 02 30024 05 0000 151</t>
  </si>
  <si>
    <t>2 02 49999 05 0000 151</t>
  </si>
  <si>
    <t>2 02 20299 05 0000 151</t>
  </si>
  <si>
    <t>2 02 20302 05 0000 151</t>
  </si>
  <si>
    <t>2 02 20051 05 0000 151</t>
  </si>
  <si>
    <t>2 02 25027 05 0000 151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</si>
  <si>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</si>
  <si>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2 02 45146 05 0000 151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</si>
  <si>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</si>
  <si>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2 02 45147 05 0000 151</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</si>
  <si>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</si>
  <si>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2 18 05010 05 0000 180</t>
  </si>
  <si>
    <t xml:space="preserve">Доходы бюджетов муниципальных районов от возврата бюджетными учреждениями остатков субсидий прошлых лет
</t>
  </si>
  <si>
    <t>1 16 33050 05 0000 140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</si>
  <si>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</si>
  <si>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2 02 35135 05 0000 151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</si>
  <si>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</si>
  <si>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2 02 35082 05 0000 151</t>
  </si>
  <si>
    <t>2 02 25097 05 0000 151</t>
  </si>
  <si>
    <t>2 02 30029 05 0000 151</t>
  </si>
  <si>
    <t>2 02 39999 05 0000 151</t>
  </si>
  <si>
    <t>Прочие неналоговые доходы бюджетов внутригородских муниципальных образований городов федерального значения
Прочие неналоговые доходы бюджетов городских округов
Поступления в бюджеты муниципальных районов (перечисления из бюджетов муниципальных районов) по урегулированию расчетов между бюджетами бюджетной системы Российской Федерации по распределенным доходам</t>
  </si>
  <si>
    <t>2 02 15001 05 0000 151</t>
  </si>
  <si>
    <t>2 02 15002 05 0000 151</t>
  </si>
  <si>
    <t>2 02 20077 05 0000 151</t>
  </si>
  <si>
    <t>Субсидии бюджетам муниципальных районов на софинансирование капитальных вложений в объекты муниципальной собственности</t>
  </si>
  <si>
    <t>2 02 29999 00 0000 151</t>
  </si>
  <si>
    <t>2 02 35930 05 0000 151</t>
  </si>
  <si>
    <t>2 02 35118 05 0000 151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</si>
  <si>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</si>
  <si>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 xml:space="preserve">к проекту решению Совета </t>
  </si>
  <si>
    <t>от __.12.2016 г. № _________</t>
  </si>
  <si>
    <t>921</t>
  </si>
  <si>
    <t>ДОХОДЫ ОТ ПОГАШЕНИЯ ЗАДОЛЖЕННОСТИ И ПЕРЕРАСЧЕТОВ ПО ОТМЕНЕННЫМ НАЛОГАМ, СБОРАМ И ИНЫМ ОБЯЗАТЕЛЬНЫМ ПЛАТЕЖАМ</t>
  </si>
  <si>
    <t>Прочие доходы от оказания платных услуг (работ) получателями средств бюджетов городских поселений</t>
  </si>
  <si>
    <t>Прочие доходы от оказания платных услуг (работ) получателями средств бюджетов сельских поселений</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</si>
  <si>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</si>
  <si>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городских поселений</t>
  </si>
  <si>
    <t>Доходы, поступающие в порядке возмещения расходов, понесенных в связи с эксплуатацией имущества сельских поселений</t>
  </si>
  <si>
    <t>ДОХОДЫ ОТ ШТРАФОВ, САНКЦИЙ, ВОЗМЕЩЕНИЙ УЩЕРБА</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</si>
  <si>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</si>
  <si>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ДОХОДЫ ОТ ПРОЧИХ НЕНАЛОГОВЫХ ДОХОДОВ</t>
  </si>
  <si>
    <t>ДОХОДЫ ОТ БЕЗВОЗМЕЗДНЫХ ПОСТУПЛЕНИЙ</t>
  </si>
  <si>
    <t>Приложение № 1                                                                                                                                                            к решению Совета муниципального                                                                                                            района "Княжпогосткий"                                                                                                                                       от __ декабря 2016 года № _____</t>
  </si>
  <si>
    <t xml:space="preserve">Объем поступлений доходов в бюджет муниципального района "Княжпогостский" на 2017 год </t>
  </si>
  <si>
    <t>(тыс. руб.)</t>
  </si>
  <si>
    <t>Наименование кода поступлений в бюджет, группы, подгруппы, статьи, подстатьи, элемента, подвида доходов, классификации операций сектора государственного управления</t>
  </si>
  <si>
    <t>изменение</t>
  </si>
  <si>
    <t>3</t>
  </si>
  <si>
    <t>1 00 00 000 00 0000 000</t>
  </si>
  <si>
    <t>1 01 00 000 00 0000 000</t>
  </si>
  <si>
    <t>1 01 02 000 01 0000 110</t>
  </si>
  <si>
    <t>1 01 02 010 01 0000 110</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</si>
  <si>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</si>
  <si>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</si>
  <si>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</si>
  <si>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</si>
  <si>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1 03 00 000 00 0000 000</t>
  </si>
  <si>
    <t>1 03 02 000 01 0000 110</t>
  </si>
  <si>
    <t>1 03 02 230 01 0000 110</t>
  </si>
  <si>
    <t>1 03 02 240 01 0000 110</t>
  </si>
  <si>
    <t>1 03 02 250 01 0000 110</t>
  </si>
  <si>
    <t>1 05 00 000 00 0000 000</t>
  </si>
  <si>
    <t>НАЛОГИ НА СОВОКУПНЫЙ ДОХОД</t>
  </si>
  <si>
    <t>1 05 01 000 00 0000 110</t>
  </si>
  <si>
    <t>1 05 01 010 01 0000 110</t>
  </si>
  <si>
    <t>1 05 01 011 01 0000 110</t>
  </si>
  <si>
    <t>1 05 01 020 01 0000 110</t>
  </si>
  <si>
    <t xml:space="preserve">Налог, взимаемый с налогоплательщиков, выбравших в качестве объекта налогообложения доходы, уменьшенные на величину расходов
</t>
  </si>
  <si>
    <t>1 05 01 021 01 0000 110</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</si>
  <si>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</si>
  <si>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1 05 02 000 02 0000 110</t>
  </si>
  <si>
    <t>1 05 02 010 02 0000 110</t>
  </si>
  <si>
    <t>1 05 02 020 02 0000 110</t>
  </si>
  <si>
    <t>Единый налог на вмененный доход для отдельных видов деятельности (за налоговые периоды, истекшие до 1 января 2011 года)</t>
  </si>
  <si>
    <t>1 05 03 000 01 0000 110</t>
  </si>
  <si>
    <t>1 05 03 010 01 0000 110</t>
  </si>
  <si>
    <t>1 05 04 000 02 0000 110</t>
  </si>
  <si>
    <t>1 05 04 020 02 0000 110</t>
  </si>
  <si>
    <t>Налог, взимаемый в связи с применением патентной системы налогообложения, зачисляемый в бюджеты муниципальных районов</t>
  </si>
  <si>
    <t>1 06 00 000 00 0000 000</t>
  </si>
  <si>
    <t>1 06 06 000 00 0000 110</t>
  </si>
  <si>
    <t>1 06 06 030 00 0000 110</t>
  </si>
  <si>
    <t>Земельный налог с организаций, обладающих земельным участком</t>
  </si>
  <si>
    <t>1 06 06 033 05 0000 110</t>
  </si>
  <si>
    <t>1 06 06 043 05 2100 110</t>
  </si>
  <si>
    <t>Земельный налог с физических лиц, обладающих земельным участком, расположенным в границах межмеленных территорий (пени по соттветствующему платежу)</t>
  </si>
  <si>
    <t>1 08 00 000 00 0000 000</t>
  </si>
  <si>
    <t>1 08 03 000 01 0000 110</t>
  </si>
  <si>
    <t>1 08 03 010 01 0000 110</t>
  </si>
  <si>
    <t>1 11 00 000 00 0000 000</t>
  </si>
  <si>
    <t>1 11 05 000 00 0000 120</t>
  </si>
  <si>
    <t>1 11 05 010 00 0000 120</t>
  </si>
  <si>
    <t>1 11 05 013 05 0000 120</t>
  </si>
  <si>
    <t>1 11 05 013 10 0000 120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</si>
  <si>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</si>
  <si>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1 11 05 013 13 0000 120</t>
  </si>
  <si>
    <t>1 11 05 070 00 0000 120</t>
  </si>
  <si>
    <t>1 11 05 075 05 0000 120</t>
  </si>
  <si>
    <t>1 11 09 000 00 0000 120</t>
  </si>
  <si>
    <t>1 11 09 040 00 0000 120</t>
  </si>
  <si>
    <t>1 11 09 045 05 0000 120</t>
  </si>
  <si>
    <t>1 12 00 000 00 0000 000</t>
  </si>
  <si>
    <t>1 12 01 000 01 0000 120</t>
  </si>
  <si>
    <t>1 12 01 010 01 0000 120</t>
  </si>
  <si>
    <t>1 12 01 030 01 0000 120</t>
  </si>
  <si>
    <t>1 12 01 040 01 0000 120</t>
  </si>
  <si>
    <t>1 13 00 000 00 0000 000</t>
  </si>
  <si>
    <t>1 13 02 000 00 0000 130</t>
  </si>
  <si>
    <t>1 13 02 990 00 0000 130</t>
  </si>
  <si>
    <t>1 13 02 995 05 0000 130</t>
  </si>
  <si>
    <t>1 14 00 000 00 0000 000</t>
  </si>
  <si>
    <t>1 14 02 000 00 0000 000</t>
  </si>
  <si>
    <t>1 14 02 050 05 0000 410</t>
  </si>
  <si>
    <t>1 14 02 053 05 0000 410</t>
  </si>
  <si>
    <t>1 14 03 000 00 0000 440</t>
  </si>
  <si>
    <t>Средства от распоряжения и реализации конфискованного и иного имущества, обращенного в доход государства (в части реализации материальных запасов по указанному имуществу)</t>
  </si>
  <si>
    <t>1 14 03 050 05 0000 410</t>
  </si>
  <si>
    <t>1 14 06 000 00 0000 430</t>
  </si>
  <si>
    <t>1 14 06 010 00 0000 430</t>
  </si>
  <si>
    <t>1 14 06 013 05 0000 430</t>
  </si>
  <si>
    <t>1 14 06 013 10 0000 430</t>
  </si>
  <si>
    <t>1 14 06 013 13 0000 430</t>
  </si>
  <si>
    <t>1 16 00 000 00 0000 000</t>
  </si>
  <si>
    <t>ШТРАФЫ, САНКЦИИ, ВОЗМЕЩЕНИЕ УЩЕРБА</t>
  </si>
  <si>
    <t>1 16 03 000 00 0000 140</t>
  </si>
  <si>
    <t>1 16 03 010 01 0000 140</t>
  </si>
  <si>
    <t>1 16 03 030 01 0000 140</t>
  </si>
  <si>
    <t xml:space="preserve">1 16 06 000 00 0000 140 </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</si>
  <si>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</si>
  <si>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1 16 06 000 01 6000 140 </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</si>
  <si>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</si>
  <si>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1 16 08 000 01 0000 140</t>
  </si>
  <si>
    <t>1 16 08 010 01 0000 140</t>
  </si>
  <si>
    <t>1 16 08 020 01 0000 140</t>
  </si>
  <si>
    <t>1 16 18 000 00 0000 140</t>
  </si>
  <si>
    <t>Денежные взыскания (штрафы) за нарушение бюджетного законодательства Российской Федерации</t>
  </si>
  <si>
    <t>1 16 18 050 05 0000 140</t>
  </si>
  <si>
    <t>1 16 25 000 00 0000 140</t>
  </si>
  <si>
    <t>1 16 25 010 01 0000 140</t>
  </si>
  <si>
    <t>1 16 25 030 01 0000 140</t>
  </si>
  <si>
    <t>1 16 25 050 01 0000 140</t>
  </si>
  <si>
    <t>1 16 28 000 01 0000 140</t>
  </si>
  <si>
    <t>1 16 30 000 01 0000 140</t>
  </si>
  <si>
    <t>1 16 30 030 01 0000 140</t>
  </si>
  <si>
    <t>1 16 33 000 00 0000 140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</si>
  <si>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</si>
  <si>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1 16 33 050 05 0000 140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</si>
  <si>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</si>
  <si>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1 16 43 000 01 0000 140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</si>
  <si>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</si>
  <si>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1 16 90 000 00 0000 140</t>
  </si>
  <si>
    <t>1 16 90 050 05 0000 140</t>
  </si>
  <si>
    <t>2 00 00 000 00 0000 000</t>
  </si>
  <si>
    <t>БЕЗВОЗМЕЗДНЫЕ ПОСТУПЛЕНИЯ</t>
  </si>
  <si>
    <t>2 02 00000 00 0000 000</t>
  </si>
  <si>
    <t>2 02 01000 00 0000 151</t>
  </si>
  <si>
    <t>Дотации бюджетам бюджетной системы Российской Федерации</t>
  </si>
  <si>
    <t>2 02 15001 00 0000 151</t>
  </si>
  <si>
    <t>2 02 15002 00 0000 151</t>
  </si>
  <si>
    <t>2 02 20000 00 0000 151</t>
  </si>
  <si>
    <t>2 02 25064 00 0000 151</t>
  </si>
  <si>
    <t>2 02 20051 00 0000 151</t>
  </si>
  <si>
    <t>2 02 25027 00 0000 151</t>
  </si>
  <si>
    <t>Субсидии бюджетам на реализацию мероприятий государственной программы Российской Федерации "Доступная среда" на 2011 - 2020 годы</t>
  </si>
  <si>
    <t>2 02 20299 00 0000 151</t>
  </si>
  <si>
    <t>Субсидии бюджетам муниципальных образований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</si>
  <si>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2 02 20302 00 0000 151</t>
  </si>
  <si>
    <t>Субсидии бюджетам муниципальных образований на обеспечение мероприятий по переселению граждан из аварийного жилищного фонда за счет средств бюджетов</t>
  </si>
  <si>
    <t>Субсидии на укрепление МТБ муниципальных учреждений сферы культуры</t>
  </si>
  <si>
    <t>Субсидии на мероприятия по проведению оздоровительной кампании детей</t>
  </si>
  <si>
    <t xml:space="preserve">Субсидии на мероприятия по обеспечению первичных мер пожарной безопасности учреждений культуры </t>
  </si>
  <si>
    <t>Субсидии на комплектование документальных книжных фондов</t>
  </si>
  <si>
    <t>2 02 03000 00 0000 151</t>
  </si>
  <si>
    <t>Субвенции бюджетам бюджетной системы Российской Федерации</t>
  </si>
  <si>
    <t>2 02 35930 00 0000 151</t>
  </si>
  <si>
    <t>2 02 35120 00 0000 151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</si>
  <si>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</si>
  <si>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2 02 35118 00 0000 151</t>
  </si>
  <si>
    <t>2 02 30024 00 0000 151</t>
  </si>
  <si>
    <t>Субвенции на реализацию ЗРК "О наделении органов МСУ в РК отдельными гос. полномочиями в области гос. поддержки граждан РФ, имеющих право на получение жилищных субсидий на приобретение или строительство жилья за счет средств республиканского бюджета</t>
  </si>
  <si>
    <t>Субвенции на осуществление переданных государственных полномочий по расчет 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РК, где отсутствуют органы записи актов гражданского состояния, в соответствии ЗРК от 23 декабря 2008 года N 143-РЗ</t>
  </si>
  <si>
    <t>Субвенции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 где отсутствуют военные комиссариаты, в соответствии с ЗРК от 24 ноября 2008 года № 137-РЗ</t>
  </si>
  <si>
    <t>Субвенции на реализацию гос.полномочий по расчету и предоставлению дотаций на выравнивание уровня бюджетной обеспеченности поселений в Республике Коми</t>
  </si>
  <si>
    <t>Субвенции на осуществление переданных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муниц. специализированного муниципального жилищного фонда, предоставляемыми по договорам найма специализированных жилых помещений, и по обеспечению жильём отдельных категорий граждан, у становленных ФЗ от 12.01.95 г №5-ФЗ "О ветеранах" и от 24.11.95 г №181-ФЗ "О соц. защите инвалидов в РФ"</t>
  </si>
  <si>
    <t>Субвенции на строит-во, приобрет., реконстр., ремонт жилых помещений для обесп. детей-сирот и детей, остав-хся без попечения родителей, лиц из числа детей-сирот и детей, остав. без попеч. родителей, жилыми помещ. мун.спец. жил.фонда по дог-рам найма специализ. жилых помещений</t>
  </si>
  <si>
    <t>Субвенция на возмещение убытков, возникающих в результате гос. регулирования цен на топливо твердое, реализуемое гражданам и используемое для нужд отопления</t>
  </si>
  <si>
    <t>Субвенции на осуществление полномочий по выплате ежемесячной денежной компенсации на оплату жилого помещения педагогам</t>
  </si>
  <si>
    <t>Субвенции бюджетам муниципальных районов на осуществление переданных государственных полномочий по определению перечня должностных лиц местного самоуправления, уполномоченных составлять протоколы об административных правонарушениях, и составлению протоколов об административных правонарушениях</t>
  </si>
  <si>
    <t>Субвенции на осуществление переданных государственных полномочий Республики Коми по отлову и содержанию безнадзорных животных</t>
  </si>
  <si>
    <t>Субвенции на осуществление государственного полномочия Республики Коми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</si>
  <si>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2 02 30029 00 0000 151</t>
  </si>
  <si>
    <t>2 02 35135 00 0000 151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</si>
  <si>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</si>
  <si>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2 02 35082 00 0000 151</t>
  </si>
  <si>
    <t>2 02 39999 00 0000 151</t>
  </si>
  <si>
    <t>Субвенции на реализацию муниципальными учреждениями в Республике Коми основных общеобразовательных программ за счет средств республиканского бюджета</t>
  </si>
  <si>
    <t>2 02 40000 00 0000 151</t>
  </si>
  <si>
    <t>2 02 40014 00 0000 151</t>
  </si>
  <si>
    <t>2 02 45146 00 0000 151</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</si>
  <si>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</si>
  <si>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2 02 45147 00 0000 151</t>
  </si>
  <si>
    <t>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</si>
  <si>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2 02 49999 00 0000 151</t>
  </si>
  <si>
    <t xml:space="preserve">Прочие межбюджетные трансферты, передаваемые бюджетам
</t>
  </si>
  <si>
    <t>Иные межбюджетные трансферты на мероприятия по организации питания обучающихся 1-4 классов в муниципальных образовательных учреждениях Республики Коми</t>
  </si>
  <si>
    <t>Иные межбюджетные трансферты на проведение капитального или текущего ремонта жилых помещений ветеранов Великой Отечественной войны 1941-1945 годов, членов их семей, не имеющих оснований для обеспечения жильем в соответствии с Указом Президента РФ от 07.05.2008г. №714 "Об обеспечении жильем ветеранов ВОВ 1941-1945 годов", проживающих на территории РК</t>
  </si>
  <si>
    <t>ИТОГО ДОХОДОВ</t>
  </si>
  <si>
    <t>Приложение № 2                                                                                                                                                            к решению Совета муниципального                                                                                                            района "Княжпогосткий"                                                                                                                                       от __ декабря 2016 года № _____</t>
  </si>
  <si>
    <t xml:space="preserve">Объем поступлений доходов в бюджет муниципального района "Княжпогостский" на плановый период 2018 и 2019 годов </t>
  </si>
  <si>
    <t>Субвенции на осуществление переданных государственных полномочий по расчет 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РК, где отсутствуют органы записи актов гражданского состояния</t>
  </si>
  <si>
    <t>Субвенции на осуществление переданных государственных полномочий по расчету и предоставлению субвенций бюджетам поселений на осуществление полномочий по первичному воинскому учету на территориях, где отсутствуют военные комиссариаты</t>
  </si>
  <si>
    <t xml:space="preserve">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t>
  </si>
  <si>
    <t xml:space="preserve">Субвенции бюджетам муниципальных районов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t>
  </si>
  <si>
    <t>Субвенции на осуществление государственного полномочия Республики Коми, предусмотренного подпунктом "а" пункта 5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t>
  </si>
  <si>
    <t>на выравнивание бюджетной обеспеченности поселений из районного фонда финансовой поддержки</t>
  </si>
  <si>
    <t>Капитальный ремонт и ремонт улиц и проездов к дворовым территориям многоквартирных домов, ремонт автомобильных дорог общего пользования местного значения</t>
  </si>
  <si>
    <t>Капитальный ремонт и ремонт улиц и проездов к дворовым территориям многоквартирных домов, ремонт автомобильных дорог общего пользования местного значения (Межбюджетные трансферты)</t>
  </si>
  <si>
    <t>Таблица 8</t>
  </si>
  <si>
    <t xml:space="preserve">Городское поселение Емва" </t>
  </si>
  <si>
    <t>Сельское поселение "Туръя"</t>
  </si>
  <si>
    <t>Таблица 9</t>
  </si>
  <si>
    <t>Сельское поселение "Серёгово"</t>
  </si>
  <si>
    <t>Таблица 13</t>
  </si>
  <si>
    <t>бюджетам поселений на содержание автомобильных дорог общего пользования местного значения в рамках программы "Развитие дорожной и транспортной системы в Княжпогостском районе" на 2018-2019годы</t>
  </si>
  <si>
    <t xml:space="preserve">                                                               от ____.____.2016г. №_</t>
  </si>
  <si>
    <t>на 2017 год и плановый период 2018 и 2019 годов</t>
  </si>
  <si>
    <t xml:space="preserve">от  г. № </t>
  </si>
  <si>
    <t>бюджета муниципального района "Княжпогостский" на  плановый период 2018-2019 годы</t>
  </si>
  <si>
    <t>на выравнивание бюджетной обеспеченности поселений из районного фонда финансовой поддержки на 2017год</t>
  </si>
  <si>
    <t>Капитальный ремонт и ремонт улиц и проездов к дворовым территориям многоквартирных домов, ремонт автомобильных дорог общего пользования местного значения на 2017 год</t>
  </si>
  <si>
    <t>бюджетам поселений на реализацию  народных проектов в сфере благоустройства на 2017г.</t>
  </si>
  <si>
    <t>бюджетам поселений на реализацию  народных проектов в сфере занятости на 2017 год</t>
  </si>
  <si>
    <t>бюджетам поселений на реализацию  народных проектов в сфере предпринимательства на 2017г.</t>
  </si>
  <si>
    <t>бюджетам поселений на реализацию  народных проектов в сфере сельского хозяйства на 2017г.</t>
  </si>
  <si>
    <t>бюджетам поселений на реализацию  народных проектов в сфере физической культуры и спорта на 2017г.</t>
  </si>
  <si>
    <t>субвенции на осуществление  государственного полномочия Республики Коми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частями 3, 4 статьи 3, статьями 4, 6,7 и 8 Закона Республики Коми "Об административной ответственности в Республике Коми" на 2017г.</t>
  </si>
  <si>
    <t>Таблица 10</t>
  </si>
  <si>
    <t>Таблица 11</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</si>
</sst>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_)"/>
    <numFmt numFmtId="173" formatCode="#,##0.0"/>
    <numFmt numFmtId="174" formatCode="0.0_)"/>
    <numFmt numFmtId="175" formatCode="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_-* #,##0.000_р_._-;\-* #,##0.000_р_._-;_-* &quot;-&quot;??_р_._-;_-@_-"/>
    <numFmt numFmtId="181" formatCode="?"/>
    <numFmt numFmtId="182" formatCode="#,##0.000"/>
    <numFmt numFmtId="183" formatCode="00"/>
    <numFmt numFmtId="184" formatCode="0000"/>
    <numFmt numFmtId="185" formatCode="000"/>
    <numFmt numFmtId="186" formatCode="_-* #,##0.0_р_._-;\-\ #,##0.0_р_._-;_-* &quot;-&quot;_р_._-;_-@_-"/>
    <numFmt numFmtId="187" formatCode="0.000"/>
    <numFmt numFmtId="188" formatCode="#,##0.0000"/>
  </numFmts>
  <fonts count="72">
    <font>
      <sz val="10"/>
      <name val="Arial Cyr"/>
      <family val="0"/>
    </font>
    <font>
      <sz val="8"/>
      <name val="Arial Cyr"/>
      <family val="0"/>
    </font>
    <font>
      <sz val="10"/>
      <name val="Tahoma"/>
      <family val="2"/>
    </font>
    <font>
      <sz val="12"/>
      <name val="Times New Roman"/>
      <family val="1"/>
    </font>
    <font>
      <b/>
      <sz val="10"/>
      <name val="Arial Cyr"/>
      <family val="0"/>
    </font>
    <font>
      <sz val="14"/>
      <name val="Times New Roman"/>
      <family val="1"/>
    </font>
    <font>
      <b/>
      <sz val="13"/>
      <name val="Times New Roman"/>
      <family val="1"/>
    </font>
    <font>
      <sz val="13"/>
      <name val="Times New Roman"/>
      <family val="1"/>
    </font>
    <font>
      <sz val="14"/>
      <color indexed="8"/>
      <name val="Times New Roman"/>
      <family val="1"/>
    </font>
    <font>
      <b/>
      <sz val="14"/>
      <name val="Times New Roman"/>
      <family val="1"/>
    </font>
    <font>
      <b/>
      <sz val="14"/>
      <color indexed="10"/>
      <name val="Times New Roman"/>
      <family val="1"/>
    </font>
    <font>
      <sz val="14"/>
      <color indexed="10"/>
      <name val="Times New Roman"/>
      <family val="1"/>
    </font>
    <font>
      <sz val="14"/>
      <name val="Arial Cyr"/>
      <family val="0"/>
    </font>
    <font>
      <sz val="14"/>
      <name val="Arial"/>
      <family val="2"/>
    </font>
    <font>
      <i/>
      <sz val="14"/>
      <name val="Times New Roman"/>
      <family val="1"/>
    </font>
    <font>
      <sz val="12"/>
      <color indexed="8"/>
      <name val="Times New Roman"/>
      <family val="1"/>
    </font>
    <font>
      <b/>
      <sz val="12"/>
      <name val="Times New Roman"/>
      <family val="1"/>
    </font>
    <font>
      <b/>
      <sz val="14"/>
      <color indexed="8"/>
      <name val="Times New Roman"/>
      <family val="1"/>
    </font>
    <font>
      <sz val="10"/>
      <name val="Arial"/>
      <family val="2"/>
    </font>
    <font>
      <sz val="13"/>
      <name val="Arial Cyr"/>
      <family val="0"/>
    </font>
    <font>
      <b/>
      <sz val="14"/>
      <color indexed="63"/>
      <name val="Times New Roman"/>
      <family val="1"/>
    </font>
    <font>
      <sz val="14"/>
      <color indexed="63"/>
      <name val="Times New Roman"/>
      <family val="1"/>
    </font>
    <font>
      <i/>
      <sz val="14"/>
      <color indexed="63"/>
      <name val="Times New Roman"/>
      <family val="1"/>
    </font>
    <font>
      <sz val="8"/>
      <color indexed="8"/>
      <name val="Times New Roman"/>
      <family val="1"/>
    </font>
    <font>
      <sz val="8"/>
      <name val="Times New Roman"/>
      <family val="1"/>
    </font>
    <font>
      <sz val="13"/>
      <name val="TimesNewRomanPSMT"/>
      <family val="0"/>
    </font>
    <font>
      <b/>
      <sz val="14"/>
      <color indexed="8"/>
      <name val="Times New Roman CYR"/>
      <family val="0"/>
    </font>
    <font>
      <sz val="12"/>
      <color indexed="8"/>
      <name val="Times New Roman CYR"/>
      <family val="0"/>
    </font>
    <font>
      <sz val="14"/>
      <color indexed="8"/>
      <name val="Times New Roman CYR"/>
      <family val="0"/>
    </font>
    <font>
      <b/>
      <sz val="12"/>
      <color indexed="63"/>
      <name val="Times New Roman"/>
      <family val="1"/>
    </font>
    <font>
      <sz val="8"/>
      <color indexed="8"/>
      <name val="Times New Roman CYR"/>
      <family val="0"/>
    </font>
    <font>
      <sz val="12"/>
      <color indexed="6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bottom style="thin"/>
    </border>
    <border>
      <left>
        <color indexed="63"/>
      </left>
      <right style="thin"/>
      <top>
        <color indexed="63"/>
      </top>
      <bottom style="thin"/>
    </border>
    <border>
      <left style="hair"/>
      <right style="hair"/>
      <top style="hair"/>
      <bottom style="hair"/>
    </border>
    <border>
      <left style="thin"/>
      <right>
        <color indexed="63"/>
      </right>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hair"/>
      <right style="hair"/>
      <top style="thin"/>
      <bottom style="thin"/>
    </border>
    <border>
      <left style="thin"/>
      <right>
        <color indexed="63"/>
      </right>
      <top style="thin"/>
      <bottom style="thin"/>
    </border>
    <border>
      <left style="hair"/>
      <right>
        <color indexed="63"/>
      </right>
      <top style="hair"/>
      <bottom style="hair"/>
    </border>
    <border>
      <left>
        <color indexed="63"/>
      </left>
      <right style="hair"/>
      <top style="hair"/>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5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18" fillId="0" borderId="0">
      <alignment/>
      <protection/>
    </xf>
    <xf numFmtId="0" fontId="2" fillId="0" borderId="0">
      <alignment/>
      <protection/>
    </xf>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0" fillId="32" borderId="0" applyNumberFormat="0" applyBorder="0" applyAlignment="0" applyProtection="0"/>
  </cellStyleXfs>
  <cellXfs count="446">
    <xf numFmtId="0" fontId="0" fillId="0" borderId="0" xfId="0" applyAlignment="1">
      <alignment/>
    </xf>
    <xf numFmtId="0" fontId="3" fillId="0" borderId="0" xfId="0" applyFont="1" applyAlignment="1">
      <alignment/>
    </xf>
    <xf numFmtId="0" fontId="0" fillId="0" borderId="0" xfId="0" applyBorder="1" applyAlignment="1">
      <alignment/>
    </xf>
    <xf numFmtId="0" fontId="0" fillId="0" borderId="0" xfId="0" applyFill="1" applyAlignment="1">
      <alignment/>
    </xf>
    <xf numFmtId="0" fontId="3" fillId="0" borderId="0" xfId="0" applyFont="1" applyFill="1" applyAlignment="1">
      <alignment/>
    </xf>
    <xf numFmtId="4" fontId="3" fillId="0" borderId="0" xfId="0" applyNumberFormat="1" applyFont="1" applyFill="1" applyAlignment="1">
      <alignment/>
    </xf>
    <xf numFmtId="0" fontId="0" fillId="0" borderId="0" xfId="0" applyAlignment="1">
      <alignment/>
    </xf>
    <xf numFmtId="0" fontId="7" fillId="0" borderId="0" xfId="0" applyFont="1" applyFill="1" applyAlignment="1">
      <alignment/>
    </xf>
    <xf numFmtId="0" fontId="5" fillId="0" borderId="0" xfId="0" applyFont="1" applyFill="1" applyAlignment="1">
      <alignment vertical="top"/>
    </xf>
    <xf numFmtId="0" fontId="0" fillId="0" borderId="0" xfId="0" applyFill="1" applyBorder="1" applyAlignment="1">
      <alignment/>
    </xf>
    <xf numFmtId="0" fontId="3" fillId="0" borderId="0" xfId="0" applyFont="1" applyFill="1" applyBorder="1" applyAlignment="1">
      <alignment/>
    </xf>
    <xf numFmtId="0" fontId="3" fillId="0" borderId="0" xfId="0" applyFont="1" applyFill="1" applyAlignment="1">
      <alignment vertical="top"/>
    </xf>
    <xf numFmtId="0" fontId="5"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top"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top" wrapText="1"/>
    </xf>
    <xf numFmtId="49" fontId="5" fillId="0" borderId="0" xfId="0" applyNumberFormat="1" applyFont="1" applyBorder="1" applyAlignment="1">
      <alignment vertical="top"/>
    </xf>
    <xf numFmtId="0" fontId="9" fillId="0" borderId="0" xfId="0" applyFont="1" applyBorder="1" applyAlignment="1">
      <alignment vertical="top" wrapText="1"/>
    </xf>
    <xf numFmtId="4" fontId="5" fillId="0" borderId="0" xfId="0" applyNumberFormat="1" applyFont="1" applyBorder="1" applyAlignment="1">
      <alignment vertical="top"/>
    </xf>
    <xf numFmtId="0" fontId="5" fillId="0" borderId="0" xfId="0" applyFont="1" applyBorder="1" applyAlignment="1">
      <alignment vertical="top" wrapText="1"/>
    </xf>
    <xf numFmtId="4" fontId="5" fillId="0" borderId="0" xfId="0" applyNumberFormat="1" applyFont="1" applyFill="1" applyBorder="1" applyAlignment="1">
      <alignment vertical="top"/>
    </xf>
    <xf numFmtId="49" fontId="12" fillId="0" borderId="0" xfId="0" applyNumberFormat="1" applyFont="1" applyBorder="1" applyAlignment="1">
      <alignment/>
    </xf>
    <xf numFmtId="0" fontId="13" fillId="0" borderId="0" xfId="0" applyFont="1" applyBorder="1" applyAlignment="1">
      <alignment vertical="top"/>
    </xf>
    <xf numFmtId="173" fontId="12" fillId="0" borderId="0" xfId="0" applyNumberFormat="1" applyFont="1" applyBorder="1" applyAlignment="1">
      <alignment vertical="top"/>
    </xf>
    <xf numFmtId="49" fontId="0" fillId="0" borderId="0" xfId="0" applyNumberFormat="1" applyBorder="1" applyAlignment="1">
      <alignment/>
    </xf>
    <xf numFmtId="173" fontId="0" fillId="0" borderId="0" xfId="0" applyNumberFormat="1" applyBorder="1" applyAlignment="1">
      <alignment/>
    </xf>
    <xf numFmtId="0" fontId="3" fillId="0" borderId="0" xfId="0" applyFont="1" applyAlignment="1">
      <alignment horizontal="right"/>
    </xf>
    <xf numFmtId="0" fontId="5" fillId="0" borderId="0" xfId="0" applyFont="1" applyAlignment="1">
      <alignment horizontal="right" wrapText="1"/>
    </xf>
    <xf numFmtId="0" fontId="10" fillId="0" borderId="0" xfId="54" applyFont="1" applyFill="1" applyBorder="1" applyAlignment="1">
      <alignment wrapText="1"/>
      <protection/>
    </xf>
    <xf numFmtId="0" fontId="11" fillId="0" borderId="0" xfId="54" applyFont="1" applyFill="1" applyBorder="1" applyAlignment="1">
      <alignment/>
      <protection/>
    </xf>
    <xf numFmtId="0" fontId="9" fillId="0" borderId="10" xfId="54" applyFont="1" applyFill="1" applyBorder="1" applyAlignment="1">
      <alignment horizontal="center" wrapText="1"/>
      <protection/>
    </xf>
    <xf numFmtId="0" fontId="9" fillId="0" borderId="11" xfId="54" applyFont="1" applyFill="1" applyBorder="1" applyAlignment="1">
      <alignment horizontal="left" wrapText="1"/>
      <protection/>
    </xf>
    <xf numFmtId="0" fontId="5" fillId="0" borderId="0" xfId="54" applyFont="1" applyFill="1" applyBorder="1" applyAlignment="1">
      <alignment wrapText="1"/>
      <protection/>
    </xf>
    <xf numFmtId="174" fontId="5" fillId="0" borderId="0" xfId="54" applyNumberFormat="1" applyFont="1" applyFill="1" applyBorder="1" applyAlignment="1">
      <alignment/>
      <protection/>
    </xf>
    <xf numFmtId="2" fontId="5" fillId="0" borderId="0" xfId="54" applyNumberFormat="1" applyFont="1" applyFill="1" applyBorder="1" applyAlignment="1">
      <alignment/>
      <protection/>
    </xf>
    <xf numFmtId="0" fontId="3" fillId="0" borderId="0" xfId="54" applyFont="1" applyBorder="1" applyAlignment="1">
      <alignment/>
      <protection/>
    </xf>
    <xf numFmtId="4" fontId="3" fillId="0" borderId="0" xfId="54" applyNumberFormat="1" applyFont="1" applyFill="1" applyBorder="1" applyAlignment="1">
      <alignment/>
      <protection/>
    </xf>
    <xf numFmtId="174" fontId="3" fillId="0" borderId="0" xfId="54" applyNumberFormat="1" applyFont="1" applyFill="1" applyBorder="1" applyAlignment="1">
      <alignment/>
      <protection/>
    </xf>
    <xf numFmtId="0" fontId="16" fillId="0" borderId="0" xfId="54" applyFont="1" applyBorder="1" applyAlignment="1">
      <alignment/>
      <protection/>
    </xf>
    <xf numFmtId="174" fontId="16" fillId="0" borderId="0" xfId="54" applyNumberFormat="1" applyFont="1" applyFill="1" applyBorder="1" applyAlignment="1">
      <alignment/>
      <protection/>
    </xf>
    <xf numFmtId="174" fontId="16" fillId="0" borderId="0" xfId="54" applyNumberFormat="1" applyFont="1" applyBorder="1" applyAlignment="1">
      <alignment/>
      <protection/>
    </xf>
    <xf numFmtId="0" fontId="3" fillId="33" borderId="0" xfId="54" applyFont="1" applyFill="1" applyBorder="1" applyAlignment="1">
      <alignment/>
      <protection/>
    </xf>
    <xf numFmtId="0" fontId="16" fillId="33" borderId="0" xfId="54" applyFont="1" applyFill="1" applyBorder="1" applyAlignment="1">
      <alignment/>
      <protection/>
    </xf>
    <xf numFmtId="174" fontId="16" fillId="33" borderId="0" xfId="54" applyNumberFormat="1" applyFont="1" applyFill="1" applyBorder="1" applyAlignment="1">
      <alignment/>
      <protection/>
    </xf>
    <xf numFmtId="0" fontId="3" fillId="0" borderId="0" xfId="0" applyFont="1" applyBorder="1" applyAlignment="1">
      <alignment/>
    </xf>
    <xf numFmtId="0" fontId="3" fillId="0" borderId="0" xfId="0" applyFont="1" applyBorder="1" applyAlignment="1">
      <alignment/>
    </xf>
    <xf numFmtId="174" fontId="3" fillId="0" borderId="0" xfId="0" applyNumberFormat="1" applyFont="1" applyBorder="1" applyAlignment="1">
      <alignment/>
    </xf>
    <xf numFmtId="174" fontId="3" fillId="0" borderId="0" xfId="0" applyNumberFormat="1" applyFont="1" applyAlignment="1">
      <alignment/>
    </xf>
    <xf numFmtId="0" fontId="12" fillId="0" borderId="0" xfId="0" applyFont="1" applyAlignment="1">
      <alignment/>
    </xf>
    <xf numFmtId="173" fontId="5" fillId="0" borderId="12" xfId="0" applyNumberFormat="1" applyFont="1" applyBorder="1" applyAlignment="1">
      <alignment horizontal="right" wrapText="1"/>
    </xf>
    <xf numFmtId="0" fontId="9" fillId="0" borderId="10" xfId="0" applyFont="1" applyFill="1" applyBorder="1" applyAlignment="1">
      <alignment wrapText="1"/>
    </xf>
    <xf numFmtId="0" fontId="9" fillId="0" borderId="13" xfId="54" applyFont="1" applyFill="1" applyBorder="1" applyAlignment="1">
      <alignment horizontal="left" wrapText="1"/>
      <protection/>
    </xf>
    <xf numFmtId="0" fontId="10" fillId="0" borderId="14" xfId="54" applyFont="1" applyFill="1" applyBorder="1" applyAlignment="1">
      <alignment wrapText="1"/>
      <protection/>
    </xf>
    <xf numFmtId="0" fontId="5" fillId="0" borderId="14" xfId="54" applyFont="1" applyBorder="1" applyAlignment="1">
      <alignment wrapText="1"/>
      <protection/>
    </xf>
    <xf numFmtId="0" fontId="3" fillId="0" borderId="0" xfId="0" applyFont="1" applyAlignment="1">
      <alignment wrapText="1"/>
    </xf>
    <xf numFmtId="0" fontId="5" fillId="0" borderId="12" xfId="54" applyFont="1" applyFill="1" applyBorder="1" applyAlignment="1">
      <alignment horizontal="right" wrapText="1"/>
      <protection/>
    </xf>
    <xf numFmtId="0" fontId="12" fillId="0" borderId="0" xfId="0" applyFont="1" applyBorder="1" applyAlignment="1">
      <alignment/>
    </xf>
    <xf numFmtId="0" fontId="9" fillId="0" borderId="15" xfId="54" applyFont="1" applyFill="1" applyBorder="1" applyAlignment="1">
      <alignment horizontal="center" wrapText="1"/>
      <protection/>
    </xf>
    <xf numFmtId="0" fontId="5" fillId="0" borderId="0" xfId="0" applyFont="1" applyBorder="1" applyAlignment="1">
      <alignment/>
    </xf>
    <xf numFmtId="173" fontId="5" fillId="0" borderId="0" xfId="0" applyNumberFormat="1" applyFont="1" applyBorder="1" applyAlignment="1">
      <alignment/>
    </xf>
    <xf numFmtId="0" fontId="9" fillId="0" borderId="0" xfId="0" applyFont="1" applyFill="1" applyAlignment="1">
      <alignment/>
    </xf>
    <xf numFmtId="0" fontId="5" fillId="0" borderId="0" xfId="0" applyFont="1" applyFill="1" applyAlignment="1">
      <alignment/>
    </xf>
    <xf numFmtId="0" fontId="9" fillId="0" borderId="10" xfId="0" applyFont="1" applyFill="1" applyBorder="1" applyAlignment="1" applyProtection="1">
      <alignment horizontal="center" vertical="center" wrapText="1"/>
      <protection locked="0"/>
    </xf>
    <xf numFmtId="0" fontId="6" fillId="0" borderId="0" xfId="0" applyFont="1" applyFill="1" applyAlignment="1">
      <alignment horizontal="center"/>
    </xf>
    <xf numFmtId="0" fontId="9" fillId="0" borderId="0" xfId="0" applyFont="1" applyFill="1" applyAlignment="1">
      <alignment horizontal="center"/>
    </xf>
    <xf numFmtId="0" fontId="7" fillId="0" borderId="0" xfId="0" applyFont="1" applyFill="1" applyAlignment="1">
      <alignment/>
    </xf>
    <xf numFmtId="0" fontId="5" fillId="0" borderId="0" xfId="54" applyFont="1" applyFill="1" applyBorder="1" applyAlignment="1">
      <alignment/>
      <protection/>
    </xf>
    <xf numFmtId="0" fontId="3" fillId="0" borderId="0" xfId="54" applyFont="1" applyFill="1" applyBorder="1" applyAlignment="1">
      <alignment/>
      <protection/>
    </xf>
    <xf numFmtId="0" fontId="9" fillId="0" borderId="10" xfId="54" applyFont="1" applyFill="1" applyBorder="1" applyAlignment="1">
      <alignment horizontal="center" vertical="center" wrapText="1"/>
      <protection/>
    </xf>
    <xf numFmtId="0" fontId="5" fillId="0" borderId="0" xfId="0" applyFont="1" applyFill="1" applyAlignment="1">
      <alignment/>
    </xf>
    <xf numFmtId="0" fontId="12" fillId="0" borderId="0" xfId="0" applyFont="1" applyFill="1" applyAlignment="1">
      <alignment/>
    </xf>
    <xf numFmtId="0" fontId="5" fillId="0" borderId="0" xfId="0" applyFont="1" applyFill="1" applyAlignment="1">
      <alignment horizontal="right"/>
    </xf>
    <xf numFmtId="0" fontId="5" fillId="0" borderId="14" xfId="54" applyFont="1" applyFill="1" applyBorder="1" applyAlignment="1">
      <alignment/>
      <protection/>
    </xf>
    <xf numFmtId="4" fontId="5" fillId="0" borderId="12" xfId="0" applyNumberFormat="1" applyFont="1" applyFill="1" applyBorder="1" applyAlignment="1">
      <alignment/>
    </xf>
    <xf numFmtId="0" fontId="5" fillId="0" borderId="12" xfId="0" applyFont="1" applyFill="1" applyBorder="1" applyAlignment="1">
      <alignment/>
    </xf>
    <xf numFmtId="0" fontId="16" fillId="0" borderId="0" xfId="54" applyFont="1" applyFill="1" applyBorder="1" applyAlignment="1">
      <alignment/>
      <protection/>
    </xf>
    <xf numFmtId="0" fontId="3" fillId="0" borderId="0" xfId="0" applyFont="1" applyFill="1" applyBorder="1" applyAlignment="1">
      <alignment/>
    </xf>
    <xf numFmtId="0" fontId="9" fillId="0" borderId="12" xfId="0" applyFont="1" applyFill="1" applyBorder="1" applyAlignment="1">
      <alignment horizontal="center" vertical="center" wrapText="1"/>
    </xf>
    <xf numFmtId="0" fontId="9" fillId="0" borderId="12" xfId="0" applyFont="1" applyFill="1" applyBorder="1" applyAlignment="1">
      <alignment vertical="center" wrapText="1"/>
    </xf>
    <xf numFmtId="0" fontId="9" fillId="0" borderId="0" xfId="54" applyNumberFormat="1" applyFont="1" applyFill="1" applyBorder="1" applyAlignment="1">
      <alignment horizontal="center" wrapText="1" shrinkToFit="1"/>
      <protection/>
    </xf>
    <xf numFmtId="0" fontId="16" fillId="0" borderId="0" xfId="0" applyFont="1" applyAlignment="1">
      <alignment/>
    </xf>
    <xf numFmtId="0" fontId="3" fillId="0" borderId="0" xfId="0" applyFont="1" applyAlignment="1">
      <alignment vertical="top"/>
    </xf>
    <xf numFmtId="0" fontId="5" fillId="0" borderId="0" xfId="0" applyFont="1" applyAlignment="1">
      <alignment/>
    </xf>
    <xf numFmtId="0" fontId="5" fillId="0" borderId="13" xfId="0" applyFont="1" applyBorder="1" applyAlignment="1">
      <alignment/>
    </xf>
    <xf numFmtId="0" fontId="5" fillId="0" borderId="11" xfId="0" applyFont="1" applyBorder="1" applyAlignment="1">
      <alignment/>
    </xf>
    <xf numFmtId="0" fontId="5" fillId="0" borderId="15" xfId="0" applyFont="1" applyBorder="1" applyAlignment="1">
      <alignment/>
    </xf>
    <xf numFmtId="0" fontId="5" fillId="0" borderId="16" xfId="0" applyFont="1" applyFill="1" applyBorder="1" applyAlignment="1">
      <alignment horizontal="center" vertical="top" wrapText="1"/>
    </xf>
    <xf numFmtId="0" fontId="5" fillId="0" borderId="17" xfId="0" applyFont="1" applyBorder="1" applyAlignment="1">
      <alignment horizontal="center" vertical="center" wrapText="1"/>
    </xf>
    <xf numFmtId="0" fontId="5" fillId="0" borderId="10" xfId="0" applyFont="1" applyBorder="1" applyAlignment="1">
      <alignment horizontal="center"/>
    </xf>
    <xf numFmtId="0" fontId="5" fillId="0" borderId="0" xfId="0" applyFont="1" applyBorder="1" applyAlignment="1">
      <alignment vertical="top"/>
    </xf>
    <xf numFmtId="49" fontId="5" fillId="0" borderId="0" xfId="0" applyNumberFormat="1" applyFont="1" applyBorder="1" applyAlignment="1">
      <alignment/>
    </xf>
    <xf numFmtId="0" fontId="9" fillId="0" borderId="0" xfId="0" applyFont="1" applyAlignment="1">
      <alignment/>
    </xf>
    <xf numFmtId="0" fontId="5" fillId="0" borderId="0" xfId="0" applyFont="1" applyAlignment="1">
      <alignment horizontal="right" vertical="top"/>
    </xf>
    <xf numFmtId="0" fontId="9" fillId="0" borderId="0" xfId="0" applyFont="1" applyAlignment="1">
      <alignment vertical="center" wrapText="1"/>
    </xf>
    <xf numFmtId="0" fontId="9" fillId="0" borderId="0" xfId="0" applyFont="1" applyBorder="1" applyAlignment="1">
      <alignment horizontal="center" vertical="center" wrapText="1"/>
    </xf>
    <xf numFmtId="0" fontId="9" fillId="0" borderId="10"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protection locked="0"/>
    </xf>
    <xf numFmtId="0" fontId="12" fillId="0" borderId="0" xfId="0" applyFont="1" applyAlignment="1" applyProtection="1">
      <alignment/>
      <protection locked="0"/>
    </xf>
    <xf numFmtId="0" fontId="0" fillId="0" borderId="0" xfId="0" applyAlignment="1" applyProtection="1">
      <alignment/>
      <protection locked="0"/>
    </xf>
    <xf numFmtId="0" fontId="5" fillId="0" borderId="0" xfId="0" applyFont="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0" xfId="0" applyFont="1" applyBorder="1" applyAlignment="1" applyProtection="1">
      <alignment horizontal="center" vertical="center"/>
      <protection locked="0"/>
    </xf>
    <xf numFmtId="49" fontId="17" fillId="0" borderId="0" xfId="0" applyNumberFormat="1" applyFont="1" applyFill="1" applyBorder="1" applyAlignment="1">
      <alignment horizontal="center" vertical="top" wrapText="1" shrinkToFit="1"/>
    </xf>
    <xf numFmtId="0" fontId="9" fillId="0" borderId="0" xfId="0" applyFont="1" applyBorder="1" applyAlignment="1">
      <alignment horizontal="right" vertical="top" wrapText="1" shrinkToFit="1"/>
    </xf>
    <xf numFmtId="0" fontId="9" fillId="0" borderId="0" xfId="0" applyFont="1" applyBorder="1" applyAlignment="1">
      <alignment horizontal="left" vertical="top" wrapText="1" shrinkToFit="1"/>
    </xf>
    <xf numFmtId="0" fontId="12" fillId="0" borderId="0" xfId="0" applyFont="1" applyAlignment="1">
      <alignment wrapText="1" shrinkToFit="1"/>
    </xf>
    <xf numFmtId="0" fontId="0" fillId="0" borderId="0" xfId="0" applyAlignment="1">
      <alignment wrapText="1" shrinkToFit="1"/>
    </xf>
    <xf numFmtId="49" fontId="17" fillId="0" borderId="0" xfId="0" applyNumberFormat="1" applyFont="1" applyBorder="1" applyAlignment="1">
      <alignment horizontal="center" vertical="top" wrapText="1" shrinkToFit="1"/>
    </xf>
    <xf numFmtId="0" fontId="9" fillId="0" borderId="0" xfId="0" applyFont="1" applyBorder="1" applyAlignment="1">
      <alignment horizontal="center" vertical="top" wrapText="1" shrinkToFit="1"/>
    </xf>
    <xf numFmtId="49" fontId="8" fillId="0" borderId="0" xfId="0" applyNumberFormat="1" applyFont="1" applyBorder="1" applyAlignment="1">
      <alignment horizontal="center" vertical="top" wrapText="1" shrinkToFit="1"/>
    </xf>
    <xf numFmtId="0" fontId="5" fillId="0" borderId="0" xfId="0" applyFont="1" applyBorder="1" applyAlignment="1">
      <alignment horizontal="center" vertical="top" wrapText="1" shrinkToFit="1"/>
    </xf>
    <xf numFmtId="0" fontId="5" fillId="0" borderId="0" xfId="0" applyFont="1" applyBorder="1" applyAlignment="1">
      <alignment horizontal="left" vertical="top" wrapText="1" shrinkToFit="1"/>
    </xf>
    <xf numFmtId="0" fontId="9" fillId="0" borderId="0" xfId="0" applyFont="1" applyBorder="1" applyAlignment="1">
      <alignment horizontal="center" vertical="top" wrapText="1"/>
    </xf>
    <xf numFmtId="0" fontId="9" fillId="0" borderId="0" xfId="0" applyFont="1" applyBorder="1" applyAlignment="1">
      <alignment horizontal="left"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top" wrapText="1"/>
    </xf>
    <xf numFmtId="49" fontId="8" fillId="0" borderId="0" xfId="0" applyNumberFormat="1" applyFont="1" applyFill="1" applyBorder="1" applyAlignment="1">
      <alignment horizontal="center" vertical="top" wrapText="1" shrinkToFit="1"/>
    </xf>
    <xf numFmtId="183" fontId="16" fillId="0" borderId="0" xfId="0" applyNumberFormat="1" applyFont="1" applyBorder="1" applyAlignment="1">
      <alignment horizontal="center" vertical="top"/>
    </xf>
    <xf numFmtId="184" fontId="16" fillId="0" borderId="0" xfId="0" applyNumberFormat="1" applyFont="1" applyBorder="1" applyAlignment="1">
      <alignment horizontal="center" vertical="top"/>
    </xf>
    <xf numFmtId="185" fontId="16" fillId="0" borderId="0" xfId="0" applyNumberFormat="1" applyFont="1" applyBorder="1" applyAlignment="1">
      <alignment horizontal="center" vertical="top"/>
    </xf>
    <xf numFmtId="0" fontId="16" fillId="0" borderId="0" xfId="0" applyFont="1" applyBorder="1" applyAlignment="1">
      <alignment vertical="top" wrapText="1"/>
    </xf>
    <xf numFmtId="186" fontId="16" fillId="0" borderId="0" xfId="0" applyNumberFormat="1" applyFont="1" applyBorder="1" applyAlignment="1">
      <alignment vertical="top"/>
    </xf>
    <xf numFmtId="0" fontId="3" fillId="0" borderId="0" xfId="0" applyFont="1" applyBorder="1" applyAlignment="1">
      <alignment vertical="top" wrapText="1"/>
    </xf>
    <xf numFmtId="0" fontId="5" fillId="0" borderId="0" xfId="0" applyFont="1" applyBorder="1" applyAlignment="1">
      <alignment horizontal="center" vertical="top"/>
    </xf>
    <xf numFmtId="186" fontId="16" fillId="0" borderId="0" xfId="0" applyNumberFormat="1" applyFont="1" applyBorder="1" applyAlignment="1">
      <alignment vertical="top"/>
    </xf>
    <xf numFmtId="183" fontId="3" fillId="0" borderId="0" xfId="0" applyNumberFormat="1" applyFont="1" applyBorder="1" applyAlignment="1">
      <alignment horizontal="center" vertical="top"/>
    </xf>
    <xf numFmtId="184" fontId="3" fillId="0" borderId="0" xfId="0" applyNumberFormat="1" applyFont="1" applyBorder="1" applyAlignment="1">
      <alignment horizontal="center" vertical="top"/>
    </xf>
    <xf numFmtId="185" fontId="3" fillId="0" borderId="0" xfId="0" applyNumberFormat="1" applyFont="1" applyBorder="1" applyAlignment="1">
      <alignment horizontal="center" vertical="top"/>
    </xf>
    <xf numFmtId="186" fontId="3" fillId="0" borderId="0" xfId="0" applyNumberFormat="1" applyFont="1" applyBorder="1" applyAlignment="1">
      <alignment vertical="top"/>
    </xf>
    <xf numFmtId="0" fontId="5" fillId="0" borderId="0" xfId="0" applyFont="1" applyAlignment="1">
      <alignment vertical="top"/>
    </xf>
    <xf numFmtId="0" fontId="15" fillId="0" borderId="0" xfId="0" applyFont="1" applyFill="1" applyBorder="1" applyAlignment="1">
      <alignment vertical="top" wrapText="1" shrinkToFit="1"/>
    </xf>
    <xf numFmtId="0" fontId="15" fillId="0" borderId="0" xfId="0" applyFont="1" applyBorder="1" applyAlignment="1">
      <alignment vertical="top" wrapText="1" shrinkToFit="1"/>
    </xf>
    <xf numFmtId="0" fontId="3" fillId="0" borderId="0" xfId="0" applyFont="1" applyFill="1" applyAlignment="1">
      <alignment vertical="top" wrapText="1"/>
    </xf>
    <xf numFmtId="0" fontId="3" fillId="0" borderId="0" xfId="0" applyFont="1" applyAlignment="1">
      <alignment vertical="top" wrapText="1"/>
    </xf>
    <xf numFmtId="0" fontId="2" fillId="0" borderId="0" xfId="0" applyFont="1" applyAlignment="1">
      <alignment vertical="top"/>
    </xf>
    <xf numFmtId="0" fontId="3" fillId="0" borderId="0" xfId="0" applyFont="1" applyBorder="1" applyAlignment="1">
      <alignment vertical="top"/>
    </xf>
    <xf numFmtId="0" fontId="5" fillId="0" borderId="0" xfId="0" applyFont="1" applyAlignment="1">
      <alignment horizontal="center" wrapText="1"/>
    </xf>
    <xf numFmtId="0" fontId="5" fillId="0" borderId="10" xfId="0" applyFont="1" applyBorder="1" applyAlignment="1">
      <alignment/>
    </xf>
    <xf numFmtId="175" fontId="5" fillId="0" borderId="10" xfId="0" applyNumberFormat="1" applyFont="1" applyBorder="1" applyAlignment="1">
      <alignment horizontal="center"/>
    </xf>
    <xf numFmtId="0" fontId="9" fillId="0" borderId="0" xfId="54" applyFont="1" applyFill="1" applyBorder="1" applyAlignment="1">
      <alignment horizontal="left" wrapText="1"/>
      <protection/>
    </xf>
    <xf numFmtId="0" fontId="5" fillId="0" borderId="0" xfId="54" applyFont="1" applyBorder="1" applyAlignment="1">
      <alignment wrapText="1"/>
      <protection/>
    </xf>
    <xf numFmtId="174" fontId="3" fillId="33" borderId="0" xfId="54" applyNumberFormat="1" applyFont="1" applyFill="1" applyBorder="1" applyAlignment="1">
      <alignment/>
      <protection/>
    </xf>
    <xf numFmtId="4" fontId="0" fillId="0" borderId="0" xfId="0" applyNumberFormat="1" applyBorder="1" applyAlignment="1">
      <alignment/>
    </xf>
    <xf numFmtId="0" fontId="0" fillId="0" borderId="0" xfId="0" applyFont="1" applyFill="1" applyBorder="1" applyAlignment="1">
      <alignment/>
    </xf>
    <xf numFmtId="173" fontId="5" fillId="0" borderId="0" xfId="0" applyNumberFormat="1" applyFont="1" applyAlignment="1">
      <alignment/>
    </xf>
    <xf numFmtId="0" fontId="18" fillId="0" borderId="0" xfId="0" applyFont="1" applyBorder="1" applyAlignment="1">
      <alignment/>
    </xf>
    <xf numFmtId="0" fontId="5" fillId="33" borderId="0" xfId="54" applyFont="1" applyFill="1" applyBorder="1" applyAlignment="1">
      <alignment/>
      <protection/>
    </xf>
    <xf numFmtId="0" fontId="5" fillId="0" borderId="12" xfId="0" applyFont="1" applyBorder="1" applyAlignment="1">
      <alignment horizontal="right" wrapText="1"/>
    </xf>
    <xf numFmtId="0" fontId="0" fillId="0" borderId="0" xfId="0" applyFont="1" applyAlignment="1">
      <alignment/>
    </xf>
    <xf numFmtId="0" fontId="7" fillId="34" borderId="18" xfId="0" applyFont="1" applyFill="1" applyBorder="1" applyAlignment="1">
      <alignment vertical="top" wrapText="1"/>
    </xf>
    <xf numFmtId="182" fontId="9" fillId="0" borderId="0" xfId="0" applyNumberFormat="1" applyFont="1" applyBorder="1" applyAlignment="1">
      <alignment vertical="top"/>
    </xf>
    <xf numFmtId="182" fontId="5" fillId="0" borderId="0" xfId="0" applyNumberFormat="1" applyFont="1" applyBorder="1" applyAlignment="1">
      <alignment vertical="top"/>
    </xf>
    <xf numFmtId="182" fontId="9" fillId="0" borderId="11" xfId="0" applyNumberFormat="1" applyFont="1" applyBorder="1" applyAlignment="1">
      <alignment/>
    </xf>
    <xf numFmtId="182" fontId="12" fillId="0" borderId="0" xfId="0" applyNumberFormat="1" applyFont="1" applyAlignment="1">
      <alignment/>
    </xf>
    <xf numFmtId="182" fontId="5" fillId="0" borderId="0" xfId="0" applyNumberFormat="1" applyFont="1" applyAlignment="1">
      <alignment/>
    </xf>
    <xf numFmtId="0" fontId="16" fillId="0" borderId="14" xfId="0" applyFont="1" applyFill="1" applyBorder="1" applyAlignment="1">
      <alignment wrapText="1"/>
    </xf>
    <xf numFmtId="0" fontId="9" fillId="0" borderId="14" xfId="54" applyFont="1" applyFill="1" applyBorder="1" applyAlignment="1">
      <alignment horizontal="left" wrapText="1"/>
      <protection/>
    </xf>
    <xf numFmtId="182" fontId="0" fillId="0" borderId="14" xfId="0" applyNumberFormat="1" applyFill="1" applyBorder="1" applyAlignment="1">
      <alignment/>
    </xf>
    <xf numFmtId="0" fontId="5" fillId="0" borderId="19" xfId="54" applyFont="1" applyBorder="1" applyAlignment="1">
      <alignment wrapText="1"/>
      <protection/>
    </xf>
    <xf numFmtId="182" fontId="5" fillId="0" borderId="0" xfId="0" applyNumberFormat="1" applyFont="1" applyFill="1" applyBorder="1" applyAlignment="1">
      <alignment vertical="top"/>
    </xf>
    <xf numFmtId="187" fontId="5" fillId="0" borderId="20" xfId="0" applyNumberFormat="1" applyFont="1" applyFill="1" applyBorder="1" applyAlignment="1">
      <alignment/>
    </xf>
    <xf numFmtId="182" fontId="9" fillId="0" borderId="11" xfId="54" applyNumberFormat="1" applyFont="1" applyFill="1" applyBorder="1" applyAlignment="1">
      <alignment horizontal="right"/>
      <protection/>
    </xf>
    <xf numFmtId="182" fontId="9" fillId="0" borderId="0" xfId="54" applyNumberFormat="1" applyFont="1" applyFill="1" applyBorder="1" applyAlignment="1">
      <alignment horizontal="center"/>
      <protection/>
    </xf>
    <xf numFmtId="182" fontId="5" fillId="0" borderId="0" xfId="54" applyNumberFormat="1" applyFont="1" applyFill="1" applyBorder="1" applyAlignment="1">
      <alignment/>
      <protection/>
    </xf>
    <xf numFmtId="188" fontId="9" fillId="0" borderId="11" xfId="54" applyNumberFormat="1" applyFont="1" applyFill="1" applyBorder="1" applyAlignment="1">
      <alignment horizontal="right"/>
      <protection/>
    </xf>
    <xf numFmtId="188" fontId="9" fillId="0" borderId="0" xfId="54" applyNumberFormat="1" applyFont="1" applyFill="1" applyBorder="1" applyAlignment="1">
      <alignment horizontal="center"/>
      <protection/>
    </xf>
    <xf numFmtId="188" fontId="5" fillId="0" borderId="0" xfId="54" applyNumberFormat="1" applyFont="1" applyFill="1" applyBorder="1" applyAlignment="1">
      <alignment/>
      <protection/>
    </xf>
    <xf numFmtId="0" fontId="9" fillId="0" borderId="21" xfId="0" applyFont="1" applyBorder="1" applyAlignment="1">
      <alignment horizontal="center" vertical="top" wrapText="1"/>
    </xf>
    <xf numFmtId="0" fontId="9" fillId="0" borderId="10" xfId="0" applyFont="1" applyBorder="1" applyAlignment="1">
      <alignment horizontal="center" vertical="top" wrapText="1"/>
    </xf>
    <xf numFmtId="0" fontId="5" fillId="0" borderId="16" xfId="0" applyFont="1" applyBorder="1" applyAlignment="1">
      <alignment/>
    </xf>
    <xf numFmtId="0" fontId="5" fillId="0" borderId="14" xfId="54" applyFont="1" applyFill="1" applyBorder="1" applyAlignment="1">
      <alignment wrapText="1"/>
      <protection/>
    </xf>
    <xf numFmtId="174" fontId="5" fillId="33" borderId="0" xfId="54" applyNumberFormat="1" applyFont="1" applyFill="1" applyBorder="1" applyAlignment="1">
      <alignment/>
      <protection/>
    </xf>
    <xf numFmtId="0" fontId="12" fillId="0" borderId="21" xfId="0" applyFont="1" applyBorder="1" applyAlignment="1">
      <alignment/>
    </xf>
    <xf numFmtId="0" fontId="9" fillId="0" borderId="16" xfId="54" applyFont="1" applyFill="1" applyBorder="1" applyAlignment="1">
      <alignment horizontal="center" wrapText="1"/>
      <protection/>
    </xf>
    <xf numFmtId="0" fontId="9" fillId="0" borderId="10" xfId="0" applyFont="1" applyBorder="1" applyAlignment="1">
      <alignment horizontal="center"/>
    </xf>
    <xf numFmtId="0" fontId="9" fillId="0" borderId="22" xfId="54" applyFont="1" applyFill="1" applyBorder="1" applyAlignment="1">
      <alignment horizontal="center" wrapText="1"/>
      <protection/>
    </xf>
    <xf numFmtId="0" fontId="9" fillId="0" borderId="21" xfId="54" applyFont="1" applyFill="1" applyBorder="1" applyAlignment="1">
      <alignment horizontal="center" wrapText="1"/>
      <protection/>
    </xf>
    <xf numFmtId="0" fontId="9" fillId="0" borderId="10" xfId="0" applyFont="1" applyBorder="1" applyAlignment="1">
      <alignment/>
    </xf>
    <xf numFmtId="0" fontId="9" fillId="0" borderId="11" xfId="54" applyFont="1" applyFill="1" applyBorder="1" applyAlignment="1">
      <alignment horizontal="center" wrapText="1"/>
      <protection/>
    </xf>
    <xf numFmtId="173" fontId="3" fillId="0" borderId="0" xfId="0" applyNumberFormat="1" applyFont="1" applyAlignment="1">
      <alignment/>
    </xf>
    <xf numFmtId="182" fontId="9" fillId="0" borderId="11" xfId="0" applyNumberFormat="1" applyFont="1" applyBorder="1" applyAlignment="1">
      <alignment horizontal="center"/>
    </xf>
    <xf numFmtId="182" fontId="5" fillId="0" borderId="0" xfId="0" applyNumberFormat="1" applyFont="1" applyAlignment="1">
      <alignment horizontal="center"/>
    </xf>
    <xf numFmtId="4" fontId="5" fillId="0" borderId="17" xfId="0" applyNumberFormat="1" applyFont="1" applyFill="1" applyBorder="1" applyAlignment="1">
      <alignment/>
    </xf>
    <xf numFmtId="182" fontId="9" fillId="0" borderId="11" xfId="0" applyNumberFormat="1" applyFont="1" applyFill="1" applyBorder="1" applyAlignment="1">
      <alignment/>
    </xf>
    <xf numFmtId="182" fontId="12" fillId="0" borderId="0" xfId="0" applyNumberFormat="1" applyFont="1" applyFill="1" applyBorder="1" applyAlignment="1">
      <alignment/>
    </xf>
    <xf numFmtId="182" fontId="5" fillId="0" borderId="0" xfId="0" applyNumberFormat="1" applyFont="1" applyFill="1" applyBorder="1" applyAlignment="1">
      <alignment horizontal="right" vertical="center"/>
    </xf>
    <xf numFmtId="0" fontId="6"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protection locked="0"/>
    </xf>
    <xf numFmtId="0" fontId="7" fillId="0" borderId="0" xfId="0" applyFont="1" applyFill="1" applyBorder="1" applyAlignment="1">
      <alignment/>
    </xf>
    <xf numFmtId="0" fontId="5" fillId="0" borderId="0" xfId="55" applyFont="1" applyFill="1" applyAlignment="1">
      <alignment horizontal="right" wrapText="1"/>
      <protection/>
    </xf>
    <xf numFmtId="0" fontId="5" fillId="0" borderId="0" xfId="0" applyFont="1" applyFill="1" applyBorder="1" applyAlignment="1">
      <alignment horizontal="right"/>
    </xf>
    <xf numFmtId="0" fontId="5" fillId="0" borderId="18" xfId="55" applyFont="1" applyFill="1" applyBorder="1" applyAlignment="1">
      <alignment horizontal="center" vertical="center" wrapText="1"/>
      <protection/>
    </xf>
    <xf numFmtId="0" fontId="5" fillId="0" borderId="18" xfId="0" applyFont="1" applyFill="1" applyBorder="1" applyAlignment="1">
      <alignment horizontal="center" vertical="center" wrapText="1"/>
    </xf>
    <xf numFmtId="0" fontId="5" fillId="0" borderId="18" xfId="0" applyFont="1" applyBorder="1" applyAlignment="1" applyProtection="1">
      <alignment vertical="top" wrapText="1"/>
      <protection locked="0"/>
    </xf>
    <xf numFmtId="0" fontId="5" fillId="0" borderId="18" xfId="0" applyFont="1" applyBorder="1" applyAlignment="1">
      <alignment horizontal="center" vertical="top" wrapText="1" shrinkToFit="1"/>
    </xf>
    <xf numFmtId="3" fontId="5" fillId="0" borderId="18" xfId="0" applyNumberFormat="1" applyFont="1" applyFill="1" applyBorder="1" applyAlignment="1">
      <alignment horizontal="center" vertical="top"/>
    </xf>
    <xf numFmtId="0" fontId="5" fillId="0" borderId="18" xfId="0" applyFont="1" applyBorder="1" applyAlignment="1">
      <alignment vertical="top" wrapText="1" shrinkToFit="1"/>
    </xf>
    <xf numFmtId="0" fontId="8" fillId="0" borderId="18" xfId="0" applyFont="1" applyFill="1" applyBorder="1" applyAlignment="1">
      <alignment horizontal="left" vertical="top" wrapText="1" shrinkToFit="1"/>
    </xf>
    <xf numFmtId="0" fontId="5" fillId="0" borderId="18" xfId="0" applyFont="1" applyBorder="1" applyAlignment="1">
      <alignment horizontal="left" vertical="top" wrapText="1" shrinkToFit="1"/>
    </xf>
    <xf numFmtId="3" fontId="5" fillId="0" borderId="18" xfId="0" applyNumberFormat="1" applyFont="1" applyFill="1" applyBorder="1" applyAlignment="1" applyProtection="1">
      <alignment horizontal="center" vertical="top" wrapText="1"/>
      <protection locked="0"/>
    </xf>
    <xf numFmtId="0" fontId="5" fillId="0" borderId="18" xfId="0" applyFont="1" applyBorder="1" applyAlignment="1">
      <alignment horizontal="left" vertical="top" wrapText="1"/>
    </xf>
    <xf numFmtId="0" fontId="5" fillId="0" borderId="18" xfId="0" applyFont="1" applyBorder="1" applyAlignment="1">
      <alignment horizontal="center" vertical="top"/>
    </xf>
    <xf numFmtId="0" fontId="5" fillId="0" borderId="18" xfId="0" applyFont="1" applyBorder="1" applyAlignment="1">
      <alignment horizontal="center"/>
    </xf>
    <xf numFmtId="0" fontId="8" fillId="0" borderId="0" xfId="0" applyFont="1" applyAlignment="1">
      <alignment/>
    </xf>
    <xf numFmtId="0" fontId="8" fillId="0" borderId="0" xfId="0" applyFont="1" applyAlignment="1">
      <alignment horizontal="right"/>
    </xf>
    <xf numFmtId="0" fontId="8" fillId="0" borderId="0" xfId="0" applyNumberFormat="1" applyFont="1" applyFill="1" applyBorder="1" applyAlignment="1">
      <alignment horizontal="center" vertical="center"/>
    </xf>
    <xf numFmtId="0" fontId="8" fillId="0" borderId="10" xfId="0" applyNumberFormat="1" applyFont="1" applyFill="1" applyBorder="1" applyAlignment="1">
      <alignment vertical="center"/>
    </xf>
    <xf numFmtId="181" fontId="20" fillId="35" borderId="10" xfId="0" applyNumberFormat="1" applyFont="1" applyFill="1" applyBorder="1" applyAlignment="1">
      <alignment horizontal="justify" vertical="center" wrapText="1"/>
    </xf>
    <xf numFmtId="49" fontId="20" fillId="35" borderId="10" xfId="0" applyNumberFormat="1" applyFont="1" applyFill="1" applyBorder="1" applyAlignment="1">
      <alignment horizontal="center" vertical="center" wrapText="1"/>
    </xf>
    <xf numFmtId="182" fontId="20" fillId="35" borderId="10" xfId="0" applyNumberFormat="1" applyFont="1" applyFill="1" applyBorder="1" applyAlignment="1">
      <alignment horizontal="right"/>
    </xf>
    <xf numFmtId="49" fontId="20" fillId="35" borderId="10" xfId="0" applyNumberFormat="1" applyFont="1" applyFill="1" applyBorder="1" applyAlignment="1">
      <alignment horizontal="justify" vertical="center" wrapText="1"/>
    </xf>
    <xf numFmtId="49" fontId="21" fillId="0" borderId="10" xfId="0" applyNumberFormat="1" applyFont="1" applyFill="1" applyBorder="1" applyAlignment="1">
      <alignment horizontal="justify" vertical="center" wrapText="1"/>
    </xf>
    <xf numFmtId="49" fontId="21" fillId="0" borderId="10" xfId="0" applyNumberFormat="1" applyFont="1" applyFill="1" applyBorder="1" applyAlignment="1">
      <alignment horizontal="center" vertical="center" wrapText="1"/>
    </xf>
    <xf numFmtId="182" fontId="21" fillId="0" borderId="10" xfId="0" applyNumberFormat="1" applyFont="1" applyFill="1" applyBorder="1" applyAlignment="1">
      <alignment horizontal="right"/>
    </xf>
    <xf numFmtId="49" fontId="22" fillId="0" borderId="10" xfId="0" applyNumberFormat="1" applyFont="1" applyFill="1" applyBorder="1" applyAlignment="1">
      <alignment horizontal="justify" vertical="center" wrapText="1"/>
    </xf>
    <xf numFmtId="49" fontId="22" fillId="0" borderId="10" xfId="0" applyNumberFormat="1" applyFont="1" applyFill="1" applyBorder="1" applyAlignment="1">
      <alignment horizontal="center" vertical="center" wrapText="1"/>
    </xf>
    <xf numFmtId="182" fontId="22" fillId="0" borderId="10" xfId="0" applyNumberFormat="1" applyFont="1" applyFill="1" applyBorder="1" applyAlignment="1">
      <alignment horizontal="right"/>
    </xf>
    <xf numFmtId="181" fontId="21" fillId="0" borderId="10" xfId="0" applyNumberFormat="1" applyFont="1" applyFill="1" applyBorder="1" applyAlignment="1">
      <alignment horizontal="justify" vertical="center" wrapText="1"/>
    </xf>
    <xf numFmtId="49" fontId="5" fillId="35" borderId="10" xfId="0" applyNumberFormat="1" applyFont="1" applyFill="1" applyBorder="1" applyAlignment="1">
      <alignment horizontal="justify" vertical="center" wrapText="1"/>
    </xf>
    <xf numFmtId="49" fontId="9" fillId="35" borderId="10" xfId="0" applyNumberFormat="1" applyFont="1" applyFill="1" applyBorder="1" applyAlignment="1">
      <alignment horizontal="justify" vertical="center" wrapText="1"/>
    </xf>
    <xf numFmtId="0" fontId="23" fillId="0" borderId="10" xfId="0" applyNumberFormat="1" applyFont="1" applyFill="1" applyBorder="1" applyAlignment="1">
      <alignment horizontal="center" vertical="center"/>
    </xf>
    <xf numFmtId="0" fontId="23" fillId="0" borderId="0" xfId="0" applyFont="1" applyAlignment="1">
      <alignment horizontal="center"/>
    </xf>
    <xf numFmtId="49" fontId="5" fillId="35" borderId="10" xfId="0" applyNumberFormat="1" applyFont="1" applyFill="1" applyBorder="1" applyAlignment="1">
      <alignment horizontal="center" vertical="center" wrapText="1"/>
    </xf>
    <xf numFmtId="182" fontId="5" fillId="35" borderId="10" xfId="0" applyNumberFormat="1" applyFont="1" applyFill="1" applyBorder="1" applyAlignment="1">
      <alignment horizontal="right"/>
    </xf>
    <xf numFmtId="49" fontId="21" fillId="35" borderId="10" xfId="0" applyNumberFormat="1" applyFont="1" applyFill="1" applyBorder="1" applyAlignment="1">
      <alignment horizontal="justify" vertical="center" wrapText="1"/>
    </xf>
    <xf numFmtId="49" fontId="21" fillId="35" borderId="10" xfId="0" applyNumberFormat="1" applyFont="1" applyFill="1" applyBorder="1" applyAlignment="1">
      <alignment horizontal="center" vertical="center" wrapText="1"/>
    </xf>
    <xf numFmtId="182" fontId="21" fillId="35" borderId="10" xfId="0" applyNumberFormat="1" applyFont="1" applyFill="1" applyBorder="1" applyAlignment="1">
      <alignment horizontal="right"/>
    </xf>
    <xf numFmtId="0" fontId="8" fillId="0" borderId="16" xfId="0" applyNumberFormat="1" applyFont="1" applyFill="1" applyBorder="1" applyAlignment="1">
      <alignment vertical="center"/>
    </xf>
    <xf numFmtId="0" fontId="8" fillId="0" borderId="15" xfId="0" applyNumberFormat="1" applyFont="1" applyFill="1" applyBorder="1" applyAlignment="1">
      <alignment horizontal="center" vertical="center"/>
    </xf>
    <xf numFmtId="0" fontId="8" fillId="0" borderId="13" xfId="0" applyNumberFormat="1" applyFont="1" applyFill="1" applyBorder="1" applyAlignment="1">
      <alignment horizontal="center" vertical="center"/>
    </xf>
    <xf numFmtId="0" fontId="23" fillId="0" borderId="16" xfId="0" applyNumberFormat="1" applyFont="1" applyFill="1" applyBorder="1" applyAlignment="1">
      <alignment horizontal="center" vertical="center"/>
    </xf>
    <xf numFmtId="0" fontId="8" fillId="0" borderId="0" xfId="0" applyFont="1" applyFill="1" applyAlignment="1">
      <alignment/>
    </xf>
    <xf numFmtId="0" fontId="1" fillId="0" borderId="0" xfId="0" applyFont="1" applyAlignment="1">
      <alignment/>
    </xf>
    <xf numFmtId="0" fontId="0" fillId="0" borderId="0" xfId="0" applyFill="1" applyAlignment="1">
      <alignment/>
    </xf>
    <xf numFmtId="0" fontId="24" fillId="0" borderId="18" xfId="55" applyFont="1" applyFill="1" applyBorder="1" applyAlignment="1">
      <alignment horizontal="center" vertical="center" wrapText="1"/>
      <protection/>
    </xf>
    <xf numFmtId="0" fontId="24" fillId="0" borderId="18" xfId="0" applyFont="1" applyFill="1" applyBorder="1" applyAlignment="1">
      <alignment horizontal="center" vertical="center" wrapText="1"/>
    </xf>
    <xf numFmtId="0" fontId="24" fillId="0" borderId="10" xfId="0" applyFont="1" applyBorder="1" applyAlignment="1">
      <alignment horizontal="center"/>
    </xf>
    <xf numFmtId="0" fontId="5" fillId="0" borderId="0" xfId="0" applyFont="1" applyFill="1" applyAlignment="1">
      <alignment wrapText="1"/>
    </xf>
    <xf numFmtId="174" fontId="3" fillId="0" borderId="0" xfId="0" applyNumberFormat="1" applyFont="1" applyFill="1" applyBorder="1" applyAlignment="1">
      <alignment/>
    </xf>
    <xf numFmtId="174" fontId="3" fillId="0" borderId="0" xfId="0" applyNumberFormat="1" applyFont="1" applyFill="1" applyAlignment="1">
      <alignment/>
    </xf>
    <xf numFmtId="0" fontId="3" fillId="0" borderId="0" xfId="0" applyFont="1" applyFill="1" applyAlignment="1">
      <alignment horizontal="right"/>
    </xf>
    <xf numFmtId="173" fontId="5" fillId="0" borderId="12" xfId="0" applyNumberFormat="1" applyFont="1" applyFill="1" applyBorder="1" applyAlignment="1">
      <alignment horizontal="right" wrapText="1"/>
    </xf>
    <xf numFmtId="182" fontId="5" fillId="0" borderId="15" xfId="0" applyNumberFormat="1" applyFont="1" applyFill="1" applyBorder="1" applyAlignment="1">
      <alignment/>
    </xf>
    <xf numFmtId="182" fontId="5" fillId="0" borderId="13" xfId="0" applyNumberFormat="1" applyFont="1" applyFill="1" applyBorder="1" applyAlignment="1">
      <alignment/>
    </xf>
    <xf numFmtId="4" fontId="5" fillId="0" borderId="15" xfId="0" applyNumberFormat="1" applyFont="1" applyFill="1" applyBorder="1" applyAlignment="1">
      <alignment/>
    </xf>
    <xf numFmtId="182" fontId="5" fillId="0" borderId="23" xfId="0" applyNumberFormat="1" applyFont="1" applyFill="1" applyBorder="1" applyAlignment="1">
      <alignment/>
    </xf>
    <xf numFmtId="182" fontId="9" fillId="0" borderId="23" xfId="0" applyNumberFormat="1" applyFont="1" applyFill="1" applyBorder="1" applyAlignment="1">
      <alignment/>
    </xf>
    <xf numFmtId="182" fontId="9" fillId="0" borderId="14" xfId="0" applyNumberFormat="1" applyFont="1" applyFill="1" applyBorder="1" applyAlignment="1">
      <alignment/>
    </xf>
    <xf numFmtId="4" fontId="5" fillId="0" borderId="23" xfId="0" applyNumberFormat="1" applyFont="1" applyFill="1" applyBorder="1" applyAlignment="1">
      <alignment/>
    </xf>
    <xf numFmtId="187" fontId="5" fillId="0" borderId="24" xfId="0" applyNumberFormat="1" applyFont="1" applyFill="1" applyBorder="1" applyAlignment="1">
      <alignment/>
    </xf>
    <xf numFmtId="0" fontId="5" fillId="0" borderId="19" xfId="54" applyFont="1" applyFill="1" applyBorder="1" applyAlignment="1">
      <alignment wrapText="1"/>
      <protection/>
    </xf>
    <xf numFmtId="182" fontId="5" fillId="0" borderId="16" xfId="0" applyNumberFormat="1" applyFont="1" applyFill="1" applyBorder="1" applyAlignment="1">
      <alignment/>
    </xf>
    <xf numFmtId="182" fontId="5" fillId="0" borderId="19" xfId="0" applyNumberFormat="1" applyFont="1" applyFill="1" applyBorder="1" applyAlignment="1">
      <alignment/>
    </xf>
    <xf numFmtId="4" fontId="5" fillId="0" borderId="16" xfId="0" applyNumberFormat="1" applyFont="1" applyFill="1" applyBorder="1" applyAlignment="1">
      <alignment/>
    </xf>
    <xf numFmtId="187" fontId="5" fillId="0" borderId="17" xfId="0" applyNumberFormat="1" applyFont="1" applyFill="1" applyBorder="1" applyAlignment="1">
      <alignment/>
    </xf>
    <xf numFmtId="4" fontId="9" fillId="0" borderId="11" xfId="0" applyNumberFormat="1" applyFont="1" applyFill="1" applyBorder="1" applyAlignment="1">
      <alignment/>
    </xf>
    <xf numFmtId="2" fontId="9" fillId="0" borderId="0" xfId="0" applyNumberFormat="1" applyFont="1" applyFill="1" applyBorder="1" applyAlignment="1">
      <alignment/>
    </xf>
    <xf numFmtId="2" fontId="9" fillId="0" borderId="24" xfId="0" applyNumberFormat="1" applyFont="1" applyFill="1" applyBorder="1" applyAlignment="1">
      <alignment/>
    </xf>
    <xf numFmtId="0" fontId="5" fillId="0" borderId="14" xfId="0" applyFont="1" applyFill="1" applyBorder="1" applyAlignment="1">
      <alignment wrapText="1"/>
    </xf>
    <xf numFmtId="4" fontId="5" fillId="0" borderId="0" xfId="0" applyNumberFormat="1" applyFont="1" applyFill="1" applyBorder="1" applyAlignment="1">
      <alignment/>
    </xf>
    <xf numFmtId="2" fontId="5" fillId="0" borderId="0" xfId="0" applyNumberFormat="1" applyFont="1" applyFill="1" applyBorder="1" applyAlignment="1">
      <alignment/>
    </xf>
    <xf numFmtId="2" fontId="5" fillId="0" borderId="24" xfId="0" applyNumberFormat="1" applyFont="1" applyFill="1" applyBorder="1" applyAlignment="1">
      <alignment/>
    </xf>
    <xf numFmtId="0" fontId="5" fillId="0" borderId="19" xfId="0" applyFont="1" applyFill="1" applyBorder="1" applyAlignment="1">
      <alignment wrapText="1"/>
    </xf>
    <xf numFmtId="49" fontId="22" fillId="36" borderId="10" xfId="0" applyNumberFormat="1" applyFont="1" applyFill="1" applyBorder="1" applyAlignment="1">
      <alignment horizontal="center" vertical="center" wrapText="1"/>
    </xf>
    <xf numFmtId="49" fontId="21" fillId="36"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right"/>
    </xf>
    <xf numFmtId="49" fontId="21" fillId="36" borderId="10" xfId="0" applyNumberFormat="1" applyFont="1" applyFill="1" applyBorder="1" applyAlignment="1">
      <alignment horizontal="justify" vertical="center" wrapText="1"/>
    </xf>
    <xf numFmtId="182" fontId="14" fillId="0" borderId="10" xfId="0" applyNumberFormat="1" applyFont="1" applyFill="1" applyBorder="1" applyAlignment="1">
      <alignment horizontal="right"/>
    </xf>
    <xf numFmtId="0" fontId="71" fillId="0" borderId="0" xfId="0" applyFont="1" applyAlignment="1">
      <alignment/>
    </xf>
    <xf numFmtId="49" fontId="20" fillId="0" borderId="10" xfId="0" applyNumberFormat="1" applyFont="1" applyFill="1" applyBorder="1" applyAlignment="1">
      <alignment horizontal="center" vertical="center" wrapText="1"/>
    </xf>
    <xf numFmtId="182" fontId="8" fillId="0" borderId="0" xfId="0" applyNumberFormat="1" applyFont="1" applyAlignment="1">
      <alignment/>
    </xf>
    <xf numFmtId="49" fontId="5" fillId="0" borderId="10" xfId="0" applyNumberFormat="1" applyFont="1" applyFill="1" applyBorder="1" applyAlignment="1">
      <alignment horizontal="justify" vertical="center" wrapText="1"/>
    </xf>
    <xf numFmtId="49" fontId="5" fillId="0" borderId="10" xfId="0" applyNumberFormat="1" applyFont="1" applyFill="1" applyBorder="1" applyAlignment="1">
      <alignment horizontal="center" vertical="center" wrapText="1"/>
    </xf>
    <xf numFmtId="49" fontId="14" fillId="0" borderId="10" xfId="0" applyNumberFormat="1" applyFont="1" applyFill="1" applyBorder="1" applyAlignment="1">
      <alignment horizontal="justify" vertical="center" wrapText="1"/>
    </xf>
    <xf numFmtId="49" fontId="14" fillId="0" borderId="10" xfId="0" applyNumberFormat="1" applyFont="1" applyFill="1" applyBorder="1" applyAlignment="1">
      <alignment horizontal="center" vertical="center" wrapText="1"/>
    </xf>
    <xf numFmtId="49" fontId="5" fillId="36" borderId="10" xfId="0" applyNumberFormat="1" applyFont="1" applyFill="1" applyBorder="1" applyAlignment="1">
      <alignment horizontal="justify" vertical="center" wrapText="1"/>
    </xf>
    <xf numFmtId="49" fontId="5" fillId="36" borderId="10" xfId="0" applyNumberFormat="1" applyFont="1" applyFill="1" applyBorder="1" applyAlignment="1">
      <alignment horizontal="center" vertical="center" wrapText="1"/>
    </xf>
    <xf numFmtId="182" fontId="5" fillId="36" borderId="10" xfId="0" applyNumberFormat="1" applyFont="1" applyFill="1" applyBorder="1" applyAlignment="1">
      <alignment horizontal="right"/>
    </xf>
    <xf numFmtId="182" fontId="22" fillId="36" borderId="10" xfId="0" applyNumberFormat="1" applyFont="1" applyFill="1" applyBorder="1" applyAlignment="1">
      <alignment horizontal="right"/>
    </xf>
    <xf numFmtId="181" fontId="5" fillId="0" borderId="10" xfId="0" applyNumberFormat="1" applyFont="1" applyFill="1" applyBorder="1" applyAlignment="1">
      <alignment horizontal="justify" vertical="center" wrapText="1"/>
    </xf>
    <xf numFmtId="49" fontId="22" fillId="4" borderId="10" xfId="0" applyNumberFormat="1" applyFont="1" applyFill="1" applyBorder="1" applyAlignment="1">
      <alignment horizontal="center" vertical="center" wrapText="1"/>
    </xf>
    <xf numFmtId="182" fontId="21" fillId="36" borderId="10" xfId="0" applyNumberFormat="1" applyFont="1" applyFill="1" applyBorder="1" applyAlignment="1">
      <alignment horizontal="right"/>
    </xf>
    <xf numFmtId="182" fontId="14" fillId="36" borderId="10" xfId="0" applyNumberFormat="1" applyFont="1" applyFill="1" applyBorder="1" applyAlignment="1">
      <alignment horizontal="right"/>
    </xf>
    <xf numFmtId="49" fontId="5" fillId="0" borderId="25" xfId="0" applyNumberFormat="1" applyFont="1" applyFill="1" applyBorder="1" applyAlignment="1">
      <alignment horizontal="left" vertical="center" wrapText="1"/>
    </xf>
    <xf numFmtId="49" fontId="5" fillId="36" borderId="25" xfId="0" applyNumberFormat="1" applyFont="1" applyFill="1" applyBorder="1" applyAlignment="1">
      <alignment horizontal="justify" vertical="center" wrapText="1"/>
    </xf>
    <xf numFmtId="49" fontId="21" fillId="34" borderId="10" xfId="0" applyNumberFormat="1" applyFont="1" applyFill="1" applyBorder="1" applyAlignment="1">
      <alignment horizontal="center" vertical="center" wrapText="1"/>
    </xf>
    <xf numFmtId="182" fontId="21" fillId="34" borderId="10" xfId="0" applyNumberFormat="1" applyFont="1" applyFill="1" applyBorder="1" applyAlignment="1">
      <alignment horizontal="right"/>
    </xf>
    <xf numFmtId="182" fontId="9" fillId="0" borderId="0" xfId="54" applyNumberFormat="1" applyFont="1" applyFill="1" applyBorder="1" applyAlignment="1">
      <alignment horizontal="right"/>
      <protection/>
    </xf>
    <xf numFmtId="182" fontId="5" fillId="0" borderId="0" xfId="54" applyNumberFormat="1" applyFont="1" applyFill="1" applyBorder="1" applyAlignment="1">
      <alignment horizontal="right"/>
      <protection/>
    </xf>
    <xf numFmtId="49" fontId="22" fillId="37" borderId="10" xfId="0" applyNumberFormat="1" applyFont="1" applyFill="1" applyBorder="1" applyAlignment="1">
      <alignment horizontal="center" vertical="center" wrapText="1"/>
    </xf>
    <xf numFmtId="0" fontId="5" fillId="0" borderId="0" xfId="0" applyFont="1" applyFill="1" applyAlignment="1">
      <alignment horizontal="right" wrapText="1"/>
    </xf>
    <xf numFmtId="0" fontId="5" fillId="0" borderId="0" xfId="0" applyFont="1" applyAlignment="1">
      <alignment wrapText="1"/>
    </xf>
    <xf numFmtId="0" fontId="5" fillId="0" borderId="12" xfId="0" applyFont="1" applyFill="1" applyBorder="1" applyAlignment="1">
      <alignment horizontal="right" wrapText="1"/>
    </xf>
    <xf numFmtId="182" fontId="9" fillId="0" borderId="15" xfId="54" applyNumberFormat="1" applyFont="1" applyFill="1" applyBorder="1" applyAlignment="1">
      <alignment horizontal="center"/>
      <protection/>
    </xf>
    <xf numFmtId="182" fontId="9" fillId="0" borderId="23" xfId="54" applyNumberFormat="1" applyFont="1" applyFill="1" applyBorder="1" applyAlignment="1">
      <alignment horizontal="center"/>
      <protection/>
    </xf>
    <xf numFmtId="182" fontId="5" fillId="0" borderId="23" xfId="0" applyNumberFormat="1" applyFont="1" applyBorder="1" applyAlignment="1">
      <alignment/>
    </xf>
    <xf numFmtId="182" fontId="5" fillId="0" borderId="23" xfId="54" applyNumberFormat="1" applyFont="1" applyFill="1" applyBorder="1" applyAlignment="1">
      <alignment horizontal="center"/>
      <protection/>
    </xf>
    <xf numFmtId="182" fontId="5" fillId="0" borderId="23" xfId="54" applyNumberFormat="1" applyFont="1" applyFill="1" applyBorder="1" applyAlignment="1">
      <alignment horizontal="center" vertical="center"/>
      <protection/>
    </xf>
    <xf numFmtId="182" fontId="5" fillId="0" borderId="16" xfId="54" applyNumberFormat="1" applyFont="1" applyFill="1" applyBorder="1" applyAlignment="1">
      <alignment horizontal="center"/>
      <protection/>
    </xf>
    <xf numFmtId="182" fontId="5" fillId="0" borderId="16" xfId="54" applyNumberFormat="1" applyFont="1" applyFill="1" applyBorder="1" applyAlignment="1">
      <alignment horizontal="center" vertical="center"/>
      <protection/>
    </xf>
    <xf numFmtId="0" fontId="6" fillId="0" borderId="18" xfId="0" applyFont="1" applyFill="1" applyBorder="1" applyAlignment="1">
      <alignment horizontal="center" vertical="top" wrapText="1"/>
    </xf>
    <xf numFmtId="0" fontId="6" fillId="34" borderId="18" xfId="0" applyFont="1" applyFill="1" applyBorder="1" applyAlignment="1">
      <alignment horizontal="center" vertical="top" wrapText="1"/>
    </xf>
    <xf numFmtId="3" fontId="7" fillId="34" borderId="18" xfId="0" applyNumberFormat="1" applyFont="1" applyFill="1" applyBorder="1" applyAlignment="1">
      <alignment vertical="top" wrapText="1"/>
    </xf>
    <xf numFmtId="0" fontId="25" fillId="34" borderId="18" xfId="0" applyFont="1" applyFill="1" applyBorder="1" applyAlignment="1">
      <alignment vertical="top" wrapText="1"/>
    </xf>
    <xf numFmtId="0" fontId="7" fillId="34" borderId="18" xfId="0" applyFont="1" applyFill="1" applyBorder="1" applyAlignment="1">
      <alignment horizontal="left" vertical="top" wrapText="1"/>
    </xf>
    <xf numFmtId="0" fontId="7" fillId="34" borderId="18" xfId="0" applyFont="1" applyFill="1" applyBorder="1" applyAlignment="1">
      <alignment horizontal="justify" vertical="top" wrapText="1"/>
    </xf>
    <xf numFmtId="0" fontId="7" fillId="0" borderId="18" xfId="0" applyFont="1" applyFill="1" applyBorder="1" applyAlignment="1">
      <alignment vertical="top" wrapText="1"/>
    </xf>
    <xf numFmtId="0" fontId="7" fillId="34" borderId="18" xfId="0" applyFont="1" applyFill="1" applyBorder="1" applyAlignment="1">
      <alignment wrapText="1"/>
    </xf>
    <xf numFmtId="0" fontId="7" fillId="0" borderId="18" xfId="0" applyFont="1" applyBorder="1" applyAlignment="1">
      <alignment vertical="top" wrapText="1"/>
    </xf>
    <xf numFmtId="0" fontId="7" fillId="0" borderId="0" xfId="0" applyFont="1" applyFill="1" applyBorder="1" applyAlignment="1">
      <alignment vertical="top" wrapText="1" shrinkToFit="1"/>
    </xf>
    <xf numFmtId="0" fontId="26" fillId="0" borderId="0" xfId="0" applyNumberFormat="1" applyFont="1" applyFill="1" applyBorder="1" applyAlignment="1">
      <alignment vertical="center" wrapText="1"/>
    </xf>
    <xf numFmtId="0" fontId="28" fillId="0" borderId="0" xfId="0" applyNumberFormat="1" applyFont="1" applyFill="1" applyBorder="1" applyAlignment="1">
      <alignment horizontal="right"/>
    </xf>
    <xf numFmtId="0" fontId="28" fillId="0" borderId="0" xfId="0" applyFont="1" applyFill="1" applyBorder="1" applyAlignment="1">
      <alignment horizontal="right"/>
    </xf>
    <xf numFmtId="49" fontId="30" fillId="34" borderId="10" xfId="0" applyNumberFormat="1" applyFont="1" applyFill="1" applyBorder="1" applyAlignment="1">
      <alignment horizontal="center" vertical="center"/>
    </xf>
    <xf numFmtId="0" fontId="51" fillId="0" borderId="0" xfId="0" applyFont="1" applyAlignment="1">
      <alignment/>
    </xf>
    <xf numFmtId="49" fontId="20" fillId="34" borderId="10" xfId="0" applyNumberFormat="1" applyFont="1" applyFill="1" applyBorder="1" applyAlignment="1">
      <alignment horizontal="center" vertical="center" wrapText="1"/>
    </xf>
    <xf numFmtId="181" fontId="20" fillId="34" borderId="10" xfId="0" applyNumberFormat="1" applyFont="1" applyFill="1" applyBorder="1" applyAlignment="1">
      <alignment horizontal="justify" vertical="center" wrapText="1"/>
    </xf>
    <xf numFmtId="182" fontId="20" fillId="34" borderId="10" xfId="0" applyNumberFormat="1" applyFont="1" applyFill="1" applyBorder="1" applyAlignment="1">
      <alignment horizontal="right"/>
    </xf>
    <xf numFmtId="49" fontId="29" fillId="34" borderId="10" xfId="0" applyNumberFormat="1" applyFont="1" applyFill="1" applyBorder="1" applyAlignment="1">
      <alignment horizontal="center" vertical="center" wrapText="1"/>
    </xf>
    <xf numFmtId="181" fontId="29" fillId="34" borderId="10" xfId="0" applyNumberFormat="1" applyFont="1" applyFill="1" applyBorder="1" applyAlignment="1">
      <alignment horizontal="justify" vertical="center" wrapText="1"/>
    </xf>
    <xf numFmtId="182" fontId="29" fillId="34" borderId="10" xfId="0" applyNumberFormat="1" applyFont="1" applyFill="1" applyBorder="1" applyAlignment="1">
      <alignment horizontal="right"/>
    </xf>
    <xf numFmtId="49" fontId="31" fillId="34" borderId="10" xfId="0" applyNumberFormat="1" applyFont="1" applyFill="1" applyBorder="1" applyAlignment="1">
      <alignment horizontal="center" vertical="center" wrapText="1"/>
    </xf>
    <xf numFmtId="181" fontId="31" fillId="34" borderId="10" xfId="0" applyNumberFormat="1" applyFont="1" applyFill="1" applyBorder="1" applyAlignment="1">
      <alignment horizontal="justify" vertical="center" wrapText="1"/>
    </xf>
    <xf numFmtId="182" fontId="31" fillId="34" borderId="10" xfId="0" applyNumberFormat="1" applyFont="1" applyFill="1" applyBorder="1" applyAlignment="1">
      <alignment horizontal="right"/>
    </xf>
    <xf numFmtId="182" fontId="31" fillId="34" borderId="10" xfId="0" applyNumberFormat="1" applyFont="1" applyFill="1" applyBorder="1" applyAlignment="1">
      <alignment horizontal="right" vertical="center"/>
    </xf>
    <xf numFmtId="49" fontId="16" fillId="34" borderId="10" xfId="0" applyNumberFormat="1" applyFont="1" applyFill="1" applyBorder="1" applyAlignment="1">
      <alignment horizontal="center" vertical="center" wrapText="1"/>
    </xf>
    <xf numFmtId="181" fontId="16" fillId="34" borderId="10" xfId="0" applyNumberFormat="1" applyFont="1" applyFill="1" applyBorder="1" applyAlignment="1">
      <alignment horizontal="justify" vertical="center" wrapText="1"/>
    </xf>
    <xf numFmtId="182" fontId="16" fillId="34" borderId="10" xfId="0" applyNumberFormat="1" applyFont="1" applyFill="1" applyBorder="1" applyAlignment="1">
      <alignment horizontal="right"/>
    </xf>
    <xf numFmtId="182" fontId="3" fillId="34" borderId="10" xfId="0" applyNumberFormat="1" applyFont="1" applyFill="1" applyBorder="1" applyAlignment="1">
      <alignment horizontal="right"/>
    </xf>
    <xf numFmtId="49" fontId="3" fillId="34" borderId="10" xfId="0" applyNumberFormat="1" applyFont="1" applyFill="1" applyBorder="1" applyAlignment="1">
      <alignment horizontal="center" vertical="center" wrapText="1"/>
    </xf>
    <xf numFmtId="181" fontId="3" fillId="34" borderId="10" xfId="0" applyNumberFormat="1" applyFont="1" applyFill="1" applyBorder="1" applyAlignment="1">
      <alignment horizontal="justify" vertical="center" wrapText="1"/>
    </xf>
    <xf numFmtId="49" fontId="28" fillId="34" borderId="10" xfId="0" applyNumberFormat="1" applyFont="1" applyFill="1" applyBorder="1" applyAlignment="1">
      <alignment horizontal="center" vertical="center" wrapText="1"/>
    </xf>
    <xf numFmtId="181" fontId="26" fillId="34" borderId="10" xfId="0" applyNumberFormat="1" applyFont="1" applyFill="1" applyBorder="1" applyAlignment="1">
      <alignment horizontal="justify" vertical="center" wrapText="1"/>
    </xf>
    <xf numFmtId="182" fontId="26" fillId="34" borderId="10" xfId="0" applyNumberFormat="1" applyFont="1" applyFill="1" applyBorder="1" applyAlignment="1">
      <alignment horizontal="right"/>
    </xf>
    <xf numFmtId="0" fontId="28" fillId="0" borderId="11" xfId="0" applyNumberFormat="1" applyFont="1" applyFill="1" applyBorder="1" applyAlignment="1">
      <alignment/>
    </xf>
    <xf numFmtId="0" fontId="28" fillId="0" borderId="11" xfId="0" applyFont="1" applyFill="1" applyBorder="1" applyAlignment="1">
      <alignment/>
    </xf>
    <xf numFmtId="182" fontId="16" fillId="36" borderId="10" xfId="0" applyNumberFormat="1" applyFont="1" applyFill="1" applyBorder="1" applyAlignment="1">
      <alignment horizontal="right"/>
    </xf>
    <xf numFmtId="182" fontId="31" fillId="36" borderId="10" xfId="0" applyNumberFormat="1" applyFont="1" applyFill="1" applyBorder="1" applyAlignment="1">
      <alignment horizontal="right"/>
    </xf>
    <xf numFmtId="182" fontId="31" fillId="0" borderId="10" xfId="0" applyNumberFormat="1" applyFont="1" applyFill="1" applyBorder="1" applyAlignment="1">
      <alignment horizontal="right"/>
    </xf>
    <xf numFmtId="182" fontId="31" fillId="0" borderId="10" xfId="0" applyNumberFormat="1" applyFont="1" applyFill="1" applyBorder="1" applyAlignment="1">
      <alignment horizontal="center"/>
    </xf>
    <xf numFmtId="49" fontId="21" fillId="0" borderId="0" xfId="0" applyNumberFormat="1" applyFont="1" applyFill="1" applyBorder="1" applyAlignment="1">
      <alignment horizontal="justify" vertical="center" wrapText="1"/>
    </xf>
    <xf numFmtId="182" fontId="22" fillId="38" borderId="10" xfId="0" applyNumberFormat="1" applyFont="1" applyFill="1" applyBorder="1" applyAlignment="1">
      <alignment horizontal="right"/>
    </xf>
    <xf numFmtId="4" fontId="9" fillId="0" borderId="0" xfId="0" applyNumberFormat="1" applyFont="1" applyFill="1" applyBorder="1" applyAlignment="1">
      <alignment/>
    </xf>
    <xf numFmtId="0" fontId="5" fillId="0" borderId="0" xfId="54" applyFont="1" applyFill="1" applyBorder="1" applyAlignment="1">
      <alignment horizontal="left" wrapText="1"/>
      <protection/>
    </xf>
    <xf numFmtId="0" fontId="5" fillId="0" borderId="0" xfId="0" applyFont="1" applyFill="1" applyBorder="1" applyAlignment="1">
      <alignment wrapText="1"/>
    </xf>
    <xf numFmtId="0" fontId="5" fillId="0" borderId="0" xfId="0" applyFont="1" applyFill="1" applyBorder="1" applyAlignment="1">
      <alignment/>
    </xf>
    <xf numFmtId="0" fontId="9" fillId="0" borderId="10" xfId="54" applyFont="1" applyFill="1" applyBorder="1" applyAlignment="1">
      <alignment horizontal="left" wrapText="1"/>
      <protection/>
    </xf>
    <xf numFmtId="182" fontId="9" fillId="0" borderId="10" xfId="54" applyNumberFormat="1" applyFont="1" applyFill="1" applyBorder="1" applyAlignment="1">
      <alignment horizontal="center" wrapText="1"/>
      <protection/>
    </xf>
    <xf numFmtId="4" fontId="5" fillId="36" borderId="0" xfId="0" applyNumberFormat="1" applyFont="1" applyFill="1" applyBorder="1" applyAlignment="1">
      <alignment/>
    </xf>
    <xf numFmtId="182" fontId="9" fillId="0" borderId="11" xfId="54" applyNumberFormat="1" applyFont="1" applyFill="1" applyBorder="1" applyAlignment="1">
      <alignment horizontal="center"/>
      <protection/>
    </xf>
    <xf numFmtId="182" fontId="5" fillId="0" borderId="0" xfId="54" applyNumberFormat="1" applyFont="1" applyFill="1" applyBorder="1" applyAlignment="1">
      <alignment horizontal="center"/>
      <protection/>
    </xf>
    <xf numFmtId="0" fontId="9" fillId="0" borderId="16" xfId="54" applyFont="1" applyFill="1" applyBorder="1" applyAlignment="1">
      <alignment horizontal="left" wrapText="1"/>
      <protection/>
    </xf>
    <xf numFmtId="182" fontId="9" fillId="0" borderId="10" xfId="54" applyNumberFormat="1" applyFont="1" applyFill="1" applyBorder="1" applyAlignment="1">
      <alignment horizontal="center"/>
      <protection/>
    </xf>
    <xf numFmtId="182" fontId="5" fillId="0" borderId="0" xfId="0" applyNumberFormat="1" applyFont="1" applyFill="1" applyAlignment="1">
      <alignment/>
    </xf>
    <xf numFmtId="182" fontId="9" fillId="36" borderId="10" xfId="54" applyNumberFormat="1" applyFont="1" applyFill="1" applyBorder="1" applyAlignment="1">
      <alignment horizontal="center"/>
      <protection/>
    </xf>
    <xf numFmtId="181" fontId="5" fillId="34" borderId="10" xfId="0" applyNumberFormat="1" applyFont="1" applyFill="1" applyBorder="1" applyAlignment="1">
      <alignment horizontal="justify" vertical="center" wrapText="1"/>
    </xf>
    <xf numFmtId="182" fontId="31" fillId="7" borderId="10" xfId="0" applyNumberFormat="1" applyFont="1" applyFill="1" applyBorder="1" applyAlignment="1">
      <alignment horizontal="right"/>
    </xf>
    <xf numFmtId="0" fontId="27" fillId="0" borderId="0" xfId="0" applyNumberFormat="1" applyFont="1" applyFill="1" applyBorder="1" applyAlignment="1">
      <alignment horizontal="right" vertical="center" wrapText="1"/>
    </xf>
    <xf numFmtId="0" fontId="27" fillId="0" borderId="0" xfId="0" applyFont="1" applyFill="1" applyBorder="1" applyAlignment="1">
      <alignment horizontal="right" vertical="center" wrapText="1"/>
    </xf>
    <xf numFmtId="0" fontId="17" fillId="0" borderId="0" xfId="0" applyFont="1" applyAlignment="1">
      <alignment horizontal="center" wrapText="1"/>
    </xf>
    <xf numFmtId="49" fontId="29" fillId="34" borderId="10" xfId="0" applyNumberFormat="1" applyFont="1" applyFill="1" applyBorder="1" applyAlignment="1">
      <alignment horizontal="center" vertical="center" wrapText="1"/>
    </xf>
    <xf numFmtId="49" fontId="29" fillId="34" borderId="15" xfId="0" applyNumberFormat="1" applyFont="1" applyFill="1" applyBorder="1" applyAlignment="1">
      <alignment horizontal="center" vertical="center" wrapText="1"/>
    </xf>
    <xf numFmtId="49" fontId="29" fillId="34" borderId="16" xfId="0" applyNumberFormat="1" applyFont="1" applyFill="1" applyBorder="1" applyAlignment="1">
      <alignment horizontal="center" vertical="center" wrapText="1"/>
    </xf>
    <xf numFmtId="49" fontId="29" fillId="34" borderId="10" xfId="0" applyNumberFormat="1" applyFont="1" applyFill="1" applyBorder="1" applyAlignment="1">
      <alignment/>
    </xf>
    <xf numFmtId="181" fontId="20" fillId="0" borderId="10" xfId="0" applyNumberFormat="1"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181" fontId="17" fillId="0" borderId="0" xfId="0" applyNumberFormat="1" applyFont="1" applyFill="1" applyBorder="1" applyAlignment="1">
      <alignment horizontal="center" vertical="center" wrapText="1"/>
    </xf>
    <xf numFmtId="181" fontId="20" fillId="0" borderId="14" xfId="0" applyNumberFormat="1" applyFont="1" applyFill="1" applyBorder="1" applyAlignment="1">
      <alignment horizontal="center" vertical="center" wrapText="1"/>
    </xf>
    <xf numFmtId="181" fontId="20" fillId="0" borderId="19" xfId="0" applyNumberFormat="1" applyFont="1" applyFill="1" applyBorder="1" applyAlignment="1">
      <alignment horizontal="center" vertical="center" wrapText="1"/>
    </xf>
    <xf numFmtId="49" fontId="20" fillId="0" borderId="14" xfId="0" applyNumberFormat="1" applyFont="1" applyFill="1" applyBorder="1" applyAlignment="1">
      <alignment horizontal="center" vertical="center" wrapText="1"/>
    </xf>
    <xf numFmtId="49" fontId="20" fillId="0" borderId="19" xfId="0" applyNumberFormat="1" applyFont="1" applyFill="1" applyBorder="1" applyAlignment="1">
      <alignment horizontal="center" vertical="center" wrapText="1"/>
    </xf>
    <xf numFmtId="49" fontId="20" fillId="0" borderId="23" xfId="0" applyNumberFormat="1" applyFont="1" applyFill="1" applyBorder="1" applyAlignment="1">
      <alignment horizontal="center" vertical="center" wrapText="1"/>
    </xf>
    <xf numFmtId="49" fontId="20" fillId="0" borderId="16" xfId="0" applyNumberFormat="1" applyFont="1" applyFill="1" applyBorder="1" applyAlignment="1">
      <alignment horizontal="center" vertical="center" wrapText="1"/>
    </xf>
    <xf numFmtId="181" fontId="20" fillId="0" borderId="21" xfId="0" applyNumberFormat="1" applyFont="1" applyFill="1" applyBorder="1" applyAlignment="1">
      <alignment horizontal="center" vertical="center" wrapText="1"/>
    </xf>
    <xf numFmtId="0" fontId="17" fillId="0" borderId="26" xfId="0" applyNumberFormat="1" applyFont="1" applyFill="1" applyBorder="1" applyAlignment="1">
      <alignment horizontal="center" vertical="center" wrapText="1"/>
    </xf>
    <xf numFmtId="0" fontId="4" fillId="0" borderId="21" xfId="0" applyFont="1" applyBorder="1" applyAlignment="1">
      <alignment horizontal="center" vertical="center" wrapText="1"/>
    </xf>
    <xf numFmtId="49" fontId="20" fillId="0" borderId="21" xfId="0" applyNumberFormat="1" applyFont="1" applyFill="1" applyBorder="1" applyAlignment="1">
      <alignment horizontal="center" vertical="center" wrapText="1"/>
    </xf>
    <xf numFmtId="0" fontId="5" fillId="0" borderId="0" xfId="0" applyFont="1" applyAlignment="1">
      <alignment horizontal="right"/>
    </xf>
    <xf numFmtId="0" fontId="5" fillId="0" borderId="10" xfId="0" applyFont="1" applyBorder="1" applyAlignment="1">
      <alignment horizontal="center" vertical="center" wrapText="1"/>
    </xf>
    <xf numFmtId="0" fontId="9" fillId="0" borderId="0" xfId="0" applyFont="1" applyAlignment="1">
      <alignment horizontal="center" wrapText="1"/>
    </xf>
    <xf numFmtId="0" fontId="9" fillId="0" borderId="0" xfId="0" applyFont="1" applyAlignment="1">
      <alignment wrapText="1"/>
    </xf>
    <xf numFmtId="0" fontId="9" fillId="0" borderId="0" xfId="0" applyFont="1" applyAlignment="1">
      <alignment horizontal="center"/>
    </xf>
    <xf numFmtId="0" fontId="5" fillId="0" borderId="26" xfId="0" applyFont="1" applyBorder="1" applyAlignment="1">
      <alignment horizontal="center" wrapText="1"/>
    </xf>
    <xf numFmtId="0" fontId="5" fillId="0" borderId="21" xfId="0" applyFont="1" applyBorder="1" applyAlignment="1">
      <alignment wrapText="1"/>
    </xf>
    <xf numFmtId="0" fontId="5" fillId="0" borderId="1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lignment/>
    </xf>
    <xf numFmtId="0" fontId="0" fillId="0" borderId="0" xfId="0" applyAlignment="1">
      <alignment/>
    </xf>
    <xf numFmtId="0" fontId="9" fillId="0" borderId="0" xfId="0"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6" fillId="0" borderId="18" xfId="0" applyFont="1" applyFill="1" applyBorder="1" applyAlignment="1">
      <alignment horizontal="center" vertical="top" wrapText="1"/>
    </xf>
    <xf numFmtId="0" fontId="6" fillId="34" borderId="27" xfId="0" applyFont="1" applyFill="1" applyBorder="1" applyAlignment="1">
      <alignment horizontal="center" vertical="top" wrapText="1"/>
    </xf>
    <xf numFmtId="0" fontId="6" fillId="34" borderId="28" xfId="0" applyFont="1" applyFill="1" applyBorder="1" applyAlignment="1">
      <alignment horizontal="center" vertical="top" wrapText="1"/>
    </xf>
    <xf numFmtId="0" fontId="6" fillId="34" borderId="18" xfId="0" applyFont="1" applyFill="1" applyBorder="1" applyAlignment="1">
      <alignment horizontal="center" vertical="top"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top" wrapText="1"/>
    </xf>
    <xf numFmtId="4" fontId="5" fillId="0" borderId="0" xfId="0" applyNumberFormat="1" applyFont="1" applyAlignment="1">
      <alignment horizontal="right"/>
    </xf>
    <xf numFmtId="0" fontId="5" fillId="0" borderId="0" xfId="0" applyFont="1" applyAlignment="1">
      <alignment horizontal="center" wrapText="1"/>
    </xf>
    <xf numFmtId="0" fontId="5" fillId="0" borderId="10" xfId="0" applyFont="1" applyBorder="1" applyAlignment="1">
      <alignment/>
    </xf>
    <xf numFmtId="0" fontId="5" fillId="0" borderId="26"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vertical="top"/>
    </xf>
    <xf numFmtId="175" fontId="5" fillId="0" borderId="26" xfId="0" applyNumberFormat="1" applyFont="1" applyFill="1" applyBorder="1" applyAlignment="1">
      <alignment horizontal="right" vertical="top" wrapText="1" indent="1"/>
    </xf>
    <xf numFmtId="175" fontId="5" fillId="0" borderId="21" xfId="0" applyNumberFormat="1" applyFont="1" applyFill="1" applyBorder="1" applyAlignment="1">
      <alignment horizontal="right" vertical="top" wrapText="1" indent="1"/>
    </xf>
    <xf numFmtId="175" fontId="5" fillId="0" borderId="26" xfId="0" applyNumberFormat="1" applyFont="1" applyBorder="1" applyAlignment="1">
      <alignment horizontal="right" vertical="top" wrapText="1" indent="1"/>
    </xf>
    <xf numFmtId="175" fontId="5" fillId="0" borderId="21" xfId="0" applyNumberFormat="1" applyFont="1" applyBorder="1" applyAlignment="1">
      <alignment horizontal="right" vertical="top" wrapText="1" indent="1"/>
    </xf>
    <xf numFmtId="0" fontId="5" fillId="0" borderId="0" xfId="0" applyFont="1" applyFill="1" applyAlignment="1">
      <alignment horizontal="right"/>
    </xf>
    <xf numFmtId="0" fontId="5" fillId="0" borderId="0" xfId="0" applyFont="1" applyAlignment="1">
      <alignment horizontal="right" wrapText="1"/>
    </xf>
    <xf numFmtId="0" fontId="0" fillId="0" borderId="0" xfId="0" applyAlignment="1">
      <alignment wrapText="1"/>
    </xf>
    <xf numFmtId="0" fontId="0" fillId="0" borderId="0" xfId="0" applyAlignment="1">
      <alignment horizontal="right" wrapText="1"/>
    </xf>
    <xf numFmtId="0" fontId="5" fillId="0" borderId="0" xfId="0" applyFont="1" applyFill="1" applyAlignment="1">
      <alignment horizontal="center" wrapText="1"/>
    </xf>
    <xf numFmtId="0" fontId="9" fillId="0" borderId="0" xfId="54" applyFont="1" applyFill="1" applyBorder="1" applyAlignment="1">
      <alignment horizontal="center" wrapText="1"/>
      <protection/>
    </xf>
    <xf numFmtId="0" fontId="5" fillId="0" borderId="0" xfId="0" applyFont="1" applyFill="1" applyAlignment="1">
      <alignment wrapText="1"/>
    </xf>
    <xf numFmtId="0" fontId="9" fillId="0" borderId="0" xfId="54" applyNumberFormat="1" applyFont="1" applyFill="1" applyBorder="1" applyAlignment="1">
      <alignment horizontal="center" wrapText="1" shrinkToFit="1"/>
      <protection/>
    </xf>
    <xf numFmtId="0" fontId="5" fillId="0" borderId="0" xfId="0" applyFont="1" applyFill="1" applyAlignment="1">
      <alignment horizontal="center" wrapText="1" shrinkToFit="1"/>
    </xf>
    <xf numFmtId="0" fontId="5" fillId="0" borderId="0" xfId="0" applyFont="1" applyFill="1" applyAlignment="1">
      <alignment horizontal="right" wrapText="1"/>
    </xf>
    <xf numFmtId="0" fontId="12" fillId="0" borderId="0" xfId="0" applyFont="1" applyFill="1" applyAlignment="1">
      <alignment/>
    </xf>
    <xf numFmtId="0" fontId="12" fillId="0" borderId="0" xfId="0" applyFont="1" applyFill="1" applyAlignment="1">
      <alignment horizontal="center" wrapText="1" shrinkToFit="1"/>
    </xf>
    <xf numFmtId="0" fontId="12" fillId="0" borderId="0" xfId="0" applyFont="1" applyAlignment="1">
      <alignment horizontal="center" wrapText="1" shrinkToFit="1"/>
    </xf>
    <xf numFmtId="0" fontId="12" fillId="0" borderId="0" xfId="0" applyFont="1" applyAlignment="1">
      <alignment wrapText="1"/>
    </xf>
    <xf numFmtId="0" fontId="5" fillId="0" borderId="0" xfId="0" applyFont="1" applyAlignment="1">
      <alignment wrapText="1"/>
    </xf>
    <xf numFmtId="0" fontId="12" fillId="0" borderId="0" xfId="0" applyFont="1" applyFill="1" applyAlignment="1">
      <alignment wrapText="1"/>
    </xf>
    <xf numFmtId="0" fontId="5" fillId="0" borderId="0" xfId="0" applyFont="1" applyAlignment="1">
      <alignment horizontal="center" wrapText="1" shrinkToFit="1"/>
    </xf>
    <xf numFmtId="0" fontId="12" fillId="0" borderId="0" xfId="0" applyFont="1" applyAlignment="1">
      <alignment/>
    </xf>
    <xf numFmtId="0" fontId="9" fillId="0" borderId="21" xfId="0" applyFont="1" applyBorder="1" applyAlignment="1">
      <alignment horizontal="center" vertical="top" wrapText="1"/>
    </xf>
    <xf numFmtId="0" fontId="9" fillId="0" borderId="10" xfId="0" applyFont="1" applyBorder="1" applyAlignment="1">
      <alignment horizontal="center" vertical="top" wrapText="1"/>
    </xf>
    <xf numFmtId="0" fontId="12" fillId="0" borderId="0" xfId="0" applyFont="1" applyAlignment="1">
      <alignment horizontal="right"/>
    </xf>
    <xf numFmtId="0" fontId="9" fillId="0" borderId="26" xfId="54" applyFont="1" applyFill="1" applyBorder="1" applyAlignment="1">
      <alignment horizontal="center" wrapText="1"/>
      <protection/>
    </xf>
    <xf numFmtId="0" fontId="12" fillId="0" borderId="21" xfId="0" applyFont="1" applyBorder="1" applyAlignment="1">
      <alignment/>
    </xf>
    <xf numFmtId="0" fontId="5" fillId="0" borderId="0" xfId="0" applyNumberFormat="1" applyFont="1" applyAlignment="1">
      <alignment horizontal="center" wrapText="1" shrinkToFit="1"/>
    </xf>
    <xf numFmtId="0" fontId="0" fillId="0" borderId="0" xfId="0" applyNumberFormat="1" applyAlignment="1">
      <alignment wrapText="1"/>
    </xf>
    <xf numFmtId="0" fontId="9" fillId="0" borderId="22" xfId="54" applyFont="1" applyFill="1" applyBorder="1" applyAlignment="1">
      <alignment horizontal="center" wrapText="1"/>
      <protection/>
    </xf>
    <xf numFmtId="173" fontId="5" fillId="0" borderId="12" xfId="0" applyNumberFormat="1" applyFont="1" applyBorder="1" applyAlignment="1">
      <alignment horizontal="right" wrapText="1"/>
    </xf>
    <xf numFmtId="0" fontId="12" fillId="0" borderId="12" xfId="0" applyFont="1" applyBorder="1" applyAlignment="1">
      <alignment/>
    </xf>
    <xf numFmtId="0" fontId="0" fillId="0" borderId="21" xfId="0" applyBorder="1" applyAlignment="1">
      <alignment horizontal="center" wrapText="1"/>
    </xf>
    <xf numFmtId="0" fontId="9" fillId="0" borderId="13" xfId="54" applyFont="1" applyFill="1" applyBorder="1" applyAlignment="1">
      <alignment horizontal="center" wrapText="1"/>
      <protection/>
    </xf>
    <xf numFmtId="0" fontId="0" fillId="0" borderId="16" xfId="0" applyBorder="1" applyAlignment="1">
      <alignment horizontal="center" wrapText="1"/>
    </xf>
    <xf numFmtId="0" fontId="0" fillId="0" borderId="0" xfId="0" applyAlignment="1">
      <alignment horizontal="righ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1" xfId="54"/>
    <cellStyle name="Обычный_Лист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165"/>
  <sheetViews>
    <sheetView view="pageBreakPreview" zoomScaleNormal="75" zoomScaleSheetLayoutView="100" workbookViewId="0" topLeftCell="A97">
      <selection activeCell="A102" sqref="A102"/>
    </sheetView>
  </sheetViews>
  <sheetFormatPr defaultColWidth="9.00390625" defaultRowHeight="12.75"/>
  <cols>
    <col min="1" max="1" width="30.875" style="0" customWidth="1"/>
    <col min="2" max="2" width="54.75390625" style="0" customWidth="1"/>
    <col min="3" max="3" width="15.75390625" style="3" hidden="1" customWidth="1"/>
    <col min="4" max="4" width="12.00390625" style="3" hidden="1" customWidth="1"/>
    <col min="5" max="5" width="15.75390625" style="3" bestFit="1" customWidth="1"/>
  </cols>
  <sheetData>
    <row r="1" spans="1:5" ht="76.5" customHeight="1">
      <c r="A1" s="313"/>
      <c r="B1" s="360" t="s">
        <v>912</v>
      </c>
      <c r="C1" s="361"/>
      <c r="D1" s="360"/>
      <c r="E1" s="360"/>
    </row>
    <row r="2" spans="1:5" ht="36" customHeight="1">
      <c r="A2" s="362" t="s">
        <v>913</v>
      </c>
      <c r="B2" s="362"/>
      <c r="C2" s="362"/>
      <c r="D2" s="362"/>
      <c r="E2" s="362"/>
    </row>
    <row r="3" spans="1:5" ht="18.75">
      <c r="A3" s="314"/>
      <c r="B3" s="314"/>
      <c r="C3" s="315"/>
      <c r="D3" s="314"/>
      <c r="E3" s="314" t="s">
        <v>914</v>
      </c>
    </row>
    <row r="4" spans="1:5" ht="12.75" customHeight="1">
      <c r="A4" s="363" t="s">
        <v>203</v>
      </c>
      <c r="B4" s="363" t="s">
        <v>915</v>
      </c>
      <c r="C4" s="364" t="s">
        <v>329</v>
      </c>
      <c r="D4" s="363" t="s">
        <v>916</v>
      </c>
      <c r="E4" s="363" t="s">
        <v>329</v>
      </c>
    </row>
    <row r="5" spans="1:5" ht="33" customHeight="1">
      <c r="A5" s="363"/>
      <c r="B5" s="363"/>
      <c r="C5" s="365"/>
      <c r="D5" s="366"/>
      <c r="E5" s="366"/>
    </row>
    <row r="6" spans="1:5" s="317" customFormat="1" ht="11.25">
      <c r="A6" s="316" t="s">
        <v>19</v>
      </c>
      <c r="B6" s="316" t="s">
        <v>25</v>
      </c>
      <c r="C6" s="316" t="s">
        <v>917</v>
      </c>
      <c r="D6" s="316" t="s">
        <v>917</v>
      </c>
      <c r="E6" s="316" t="s">
        <v>917</v>
      </c>
    </row>
    <row r="7" spans="1:5" ht="37.5">
      <c r="A7" s="318" t="s">
        <v>918</v>
      </c>
      <c r="B7" s="319" t="s">
        <v>13</v>
      </c>
      <c r="C7" s="320">
        <f>C8+C13+C18+C31+C36+C39+C50+C56+C61+C72</f>
        <v>206619</v>
      </c>
      <c r="D7" s="320">
        <f>D8+D13+D18+D31+D36+D39+D50+D56+D61+D72</f>
        <v>0</v>
      </c>
      <c r="E7" s="320">
        <f>E8+E13+E18+E31+E36+E39+E50+E56+E61+E72</f>
        <v>206619</v>
      </c>
    </row>
    <row r="8" spans="1:5" ht="15.75">
      <c r="A8" s="321" t="s">
        <v>919</v>
      </c>
      <c r="B8" s="322" t="s">
        <v>349</v>
      </c>
      <c r="C8" s="323">
        <f>C9</f>
        <v>156614</v>
      </c>
      <c r="D8" s="323">
        <f>D9</f>
        <v>0</v>
      </c>
      <c r="E8" s="323">
        <f>E9</f>
        <v>156614</v>
      </c>
    </row>
    <row r="9" spans="1:5" ht="15.75">
      <c r="A9" s="324" t="s">
        <v>920</v>
      </c>
      <c r="B9" s="325" t="s">
        <v>350</v>
      </c>
      <c r="C9" s="326">
        <f>C10+C11+C12</f>
        <v>156614</v>
      </c>
      <c r="D9" s="326">
        <f>D10+D11+D12</f>
        <v>0</v>
      </c>
      <c r="E9" s="326">
        <f>E10+E11+E12</f>
        <v>156614</v>
      </c>
    </row>
    <row r="10" spans="1:5" ht="94.5">
      <c r="A10" s="324" t="s">
        <v>921</v>
      </c>
      <c r="B10" s="325" t="s">
        <v>351</v>
      </c>
      <c r="C10" s="326">
        <v>155956</v>
      </c>
      <c r="D10" s="326">
        <v>0</v>
      </c>
      <c r="E10" s="326">
        <f>C10+D10</f>
        <v>155956</v>
      </c>
    </row>
    <row r="11" spans="1:5" ht="141.75">
      <c r="A11" s="324" t="s">
        <v>922</v>
      </c>
      <c r="B11" s="325" t="s">
        <v>923</v>
      </c>
      <c r="C11" s="326">
        <v>219.4</v>
      </c>
      <c r="D11" s="326"/>
      <c r="E11" s="326">
        <f>C11+D11</f>
        <v>219.4</v>
      </c>
    </row>
    <row r="12" spans="1:5" ht="63">
      <c r="A12" s="324" t="s">
        <v>924</v>
      </c>
      <c r="B12" s="325" t="s">
        <v>925</v>
      </c>
      <c r="C12" s="326">
        <v>438.6</v>
      </c>
      <c r="D12" s="326"/>
      <c r="E12" s="326">
        <f>C12+D12</f>
        <v>438.6</v>
      </c>
    </row>
    <row r="13" spans="1:5" ht="47.25">
      <c r="A13" s="321" t="s">
        <v>926</v>
      </c>
      <c r="B13" s="322" t="s">
        <v>41</v>
      </c>
      <c r="C13" s="323">
        <f>C14</f>
        <v>10000</v>
      </c>
      <c r="D13" s="323">
        <f>D14</f>
        <v>0</v>
      </c>
      <c r="E13" s="323">
        <f>E14</f>
        <v>10000</v>
      </c>
    </row>
    <row r="14" spans="1:5" ht="47.25">
      <c r="A14" s="324" t="s">
        <v>927</v>
      </c>
      <c r="B14" s="325" t="s">
        <v>42</v>
      </c>
      <c r="C14" s="326">
        <f>C15+C16+C17</f>
        <v>10000</v>
      </c>
      <c r="D14" s="326">
        <f>D15+D16+D17</f>
        <v>0</v>
      </c>
      <c r="E14" s="326">
        <f>E15+E16+E17</f>
        <v>10000</v>
      </c>
    </row>
    <row r="15" spans="1:5" ht="94.5">
      <c r="A15" s="324" t="s">
        <v>928</v>
      </c>
      <c r="B15" s="325" t="s">
        <v>352</v>
      </c>
      <c r="C15" s="327">
        <v>4000</v>
      </c>
      <c r="D15" s="326"/>
      <c r="E15" s="326">
        <f>C15</f>
        <v>4000</v>
      </c>
    </row>
    <row r="16" spans="1:5" ht="110.25">
      <c r="A16" s="324" t="s">
        <v>929</v>
      </c>
      <c r="B16" s="325" t="s">
        <v>353</v>
      </c>
      <c r="C16" s="326"/>
      <c r="D16" s="326"/>
      <c r="E16" s="326">
        <f>C16</f>
        <v>0</v>
      </c>
    </row>
    <row r="17" spans="1:5" ht="94.5">
      <c r="A17" s="324" t="s">
        <v>930</v>
      </c>
      <c r="B17" s="325" t="s">
        <v>354</v>
      </c>
      <c r="C17" s="326">
        <v>6000</v>
      </c>
      <c r="D17" s="326"/>
      <c r="E17" s="326">
        <f>C17</f>
        <v>6000</v>
      </c>
    </row>
    <row r="18" spans="1:5" ht="15.75">
      <c r="A18" s="321" t="s">
        <v>931</v>
      </c>
      <c r="B18" s="322" t="s">
        <v>932</v>
      </c>
      <c r="C18" s="323">
        <f>C19+C24+C27+C29</f>
        <v>12606</v>
      </c>
      <c r="D18" s="323">
        <f>D19+D24+D27+D29</f>
        <v>0</v>
      </c>
      <c r="E18" s="323">
        <f>E19+E24+E27+E29</f>
        <v>12606</v>
      </c>
    </row>
    <row r="19" spans="1:5" ht="31.5">
      <c r="A19" s="328" t="s">
        <v>933</v>
      </c>
      <c r="B19" s="329" t="s">
        <v>10</v>
      </c>
      <c r="C19" s="330">
        <f>C20+C22</f>
        <v>2923</v>
      </c>
      <c r="D19" s="330">
        <f>D20+D22</f>
        <v>0</v>
      </c>
      <c r="E19" s="330">
        <f>E20+E22</f>
        <v>2923</v>
      </c>
    </row>
    <row r="20" spans="1:5" ht="47.25">
      <c r="A20" s="324" t="s">
        <v>934</v>
      </c>
      <c r="B20" s="325" t="s">
        <v>11</v>
      </c>
      <c r="C20" s="326">
        <f>C21</f>
        <v>2556</v>
      </c>
      <c r="D20" s="326">
        <f>D21</f>
        <v>0</v>
      </c>
      <c r="E20" s="326">
        <f>E21</f>
        <v>2556</v>
      </c>
    </row>
    <row r="21" spans="1:5" ht="47.25">
      <c r="A21" s="324" t="s">
        <v>935</v>
      </c>
      <c r="B21" s="325" t="s">
        <v>11</v>
      </c>
      <c r="C21" s="326">
        <v>2556</v>
      </c>
      <c r="D21" s="326"/>
      <c r="E21" s="331">
        <f aca="true" t="shared" si="0" ref="E21:E35">C21+D21</f>
        <v>2556</v>
      </c>
    </row>
    <row r="22" spans="1:5" ht="63">
      <c r="A22" s="324" t="s">
        <v>936</v>
      </c>
      <c r="B22" s="325" t="s">
        <v>937</v>
      </c>
      <c r="C22" s="326">
        <f>C23</f>
        <v>367</v>
      </c>
      <c r="D22" s="326">
        <f>D23</f>
        <v>0</v>
      </c>
      <c r="E22" s="326">
        <f>E23</f>
        <v>367</v>
      </c>
    </row>
    <row r="23" spans="1:5" ht="94.5">
      <c r="A23" s="324" t="s">
        <v>938</v>
      </c>
      <c r="B23" s="325" t="s">
        <v>939</v>
      </c>
      <c r="C23" s="326">
        <v>367</v>
      </c>
      <c r="D23" s="326"/>
      <c r="E23" s="331">
        <f t="shared" si="0"/>
        <v>367</v>
      </c>
    </row>
    <row r="24" spans="1:5" ht="31.5">
      <c r="A24" s="321" t="s">
        <v>940</v>
      </c>
      <c r="B24" s="322" t="s">
        <v>3</v>
      </c>
      <c r="C24" s="323">
        <f>C25+C26</f>
        <v>9150</v>
      </c>
      <c r="D24" s="323">
        <f>D25+D26</f>
        <v>0</v>
      </c>
      <c r="E24" s="323">
        <f>E25+E26</f>
        <v>9150</v>
      </c>
    </row>
    <row r="25" spans="1:5" ht="31.5">
      <c r="A25" s="324" t="s">
        <v>941</v>
      </c>
      <c r="B25" s="325" t="s">
        <v>3</v>
      </c>
      <c r="C25" s="326">
        <v>9150</v>
      </c>
      <c r="D25" s="326"/>
      <c r="E25" s="331">
        <f>C25+D25</f>
        <v>9150</v>
      </c>
    </row>
    <row r="26" spans="1:5" ht="47.25">
      <c r="A26" s="324" t="s">
        <v>942</v>
      </c>
      <c r="B26" s="325" t="s">
        <v>943</v>
      </c>
      <c r="C26" s="326">
        <v>0</v>
      </c>
      <c r="D26" s="326"/>
      <c r="E26" s="331">
        <f t="shared" si="0"/>
        <v>0</v>
      </c>
    </row>
    <row r="27" spans="1:5" ht="15.75">
      <c r="A27" s="328" t="s">
        <v>944</v>
      </c>
      <c r="B27" s="329" t="s">
        <v>51</v>
      </c>
      <c r="C27" s="330">
        <f>C28</f>
        <v>41</v>
      </c>
      <c r="D27" s="330">
        <f>D28</f>
        <v>0</v>
      </c>
      <c r="E27" s="330">
        <f>E28</f>
        <v>41</v>
      </c>
    </row>
    <row r="28" spans="1:5" ht="15.75">
      <c r="A28" s="324" t="s">
        <v>945</v>
      </c>
      <c r="B28" s="325" t="s">
        <v>51</v>
      </c>
      <c r="C28" s="326">
        <v>41</v>
      </c>
      <c r="D28" s="326"/>
      <c r="E28" s="331">
        <f t="shared" si="0"/>
        <v>41</v>
      </c>
    </row>
    <row r="29" spans="1:5" ht="31.5">
      <c r="A29" s="328" t="s">
        <v>946</v>
      </c>
      <c r="B29" s="329" t="s">
        <v>35</v>
      </c>
      <c r="C29" s="330">
        <f>C30</f>
        <v>492</v>
      </c>
      <c r="D29" s="330">
        <f>D30</f>
        <v>0</v>
      </c>
      <c r="E29" s="330">
        <f>E30</f>
        <v>492</v>
      </c>
    </row>
    <row r="30" spans="1:5" ht="47.25">
      <c r="A30" s="324" t="s">
        <v>947</v>
      </c>
      <c r="B30" s="325" t="s">
        <v>948</v>
      </c>
      <c r="C30" s="326">
        <v>492</v>
      </c>
      <c r="D30" s="326"/>
      <c r="E30" s="331">
        <f t="shared" si="0"/>
        <v>492</v>
      </c>
    </row>
    <row r="31" spans="1:5" ht="15.75">
      <c r="A31" s="321" t="s">
        <v>949</v>
      </c>
      <c r="B31" s="322" t="s">
        <v>48</v>
      </c>
      <c r="C31" s="323">
        <f>C32</f>
        <v>0</v>
      </c>
      <c r="D31" s="323">
        <f>D32</f>
        <v>0</v>
      </c>
      <c r="E31" s="323">
        <f>E32</f>
        <v>0</v>
      </c>
    </row>
    <row r="32" spans="1:5" ht="15.75">
      <c r="A32" s="324" t="s">
        <v>950</v>
      </c>
      <c r="B32" s="325" t="s">
        <v>49</v>
      </c>
      <c r="C32" s="326">
        <f>C33</f>
        <v>0</v>
      </c>
      <c r="D32" s="326">
        <f>D33+D35</f>
        <v>0</v>
      </c>
      <c r="E32" s="331">
        <f t="shared" si="0"/>
        <v>0</v>
      </c>
    </row>
    <row r="33" spans="1:5" ht="31.5">
      <c r="A33" s="324" t="s">
        <v>951</v>
      </c>
      <c r="B33" s="325" t="s">
        <v>952</v>
      </c>
      <c r="C33" s="326">
        <v>0</v>
      </c>
      <c r="D33" s="326">
        <f>D34</f>
        <v>0</v>
      </c>
      <c r="E33" s="331">
        <f t="shared" si="0"/>
        <v>0</v>
      </c>
    </row>
    <row r="34" spans="1:5" ht="47.25">
      <c r="A34" s="324" t="s">
        <v>953</v>
      </c>
      <c r="B34" s="325" t="s">
        <v>355</v>
      </c>
      <c r="C34" s="326">
        <v>0</v>
      </c>
      <c r="D34" s="326"/>
      <c r="E34" s="331">
        <f t="shared" si="0"/>
        <v>0</v>
      </c>
    </row>
    <row r="35" spans="1:5" ht="63">
      <c r="A35" s="324" t="s">
        <v>954</v>
      </c>
      <c r="B35" s="325" t="s">
        <v>955</v>
      </c>
      <c r="C35" s="326">
        <v>0</v>
      </c>
      <c r="D35" s="326"/>
      <c r="E35" s="331">
        <f t="shared" si="0"/>
        <v>0</v>
      </c>
    </row>
    <row r="36" spans="1:5" ht="15.75">
      <c r="A36" s="321" t="s">
        <v>956</v>
      </c>
      <c r="B36" s="322" t="s">
        <v>4</v>
      </c>
      <c r="C36" s="323">
        <f aca="true" t="shared" si="1" ref="C36:E37">C37</f>
        <v>2599</v>
      </c>
      <c r="D36" s="323">
        <f t="shared" si="1"/>
        <v>0</v>
      </c>
      <c r="E36" s="323">
        <f t="shared" si="1"/>
        <v>2599</v>
      </c>
    </row>
    <row r="37" spans="1:5" ht="47.25">
      <c r="A37" s="324" t="s">
        <v>957</v>
      </c>
      <c r="B37" s="325" t="s">
        <v>8</v>
      </c>
      <c r="C37" s="326">
        <f t="shared" si="1"/>
        <v>2599</v>
      </c>
      <c r="D37" s="326">
        <f t="shared" si="1"/>
        <v>0</v>
      </c>
      <c r="E37" s="326">
        <f t="shared" si="1"/>
        <v>2599</v>
      </c>
    </row>
    <row r="38" spans="1:5" ht="63">
      <c r="A38" s="324" t="s">
        <v>958</v>
      </c>
      <c r="B38" s="325" t="s">
        <v>36</v>
      </c>
      <c r="C38" s="326">
        <v>2599</v>
      </c>
      <c r="D38" s="326">
        <v>0</v>
      </c>
      <c r="E38" s="331">
        <f>C38+D38</f>
        <v>2599</v>
      </c>
    </row>
    <row r="39" spans="1:5" ht="63">
      <c r="A39" s="321" t="s">
        <v>959</v>
      </c>
      <c r="B39" s="322" t="s">
        <v>356</v>
      </c>
      <c r="C39" s="323">
        <f>C40+C47</f>
        <v>14990</v>
      </c>
      <c r="D39" s="323">
        <f>D40+D47</f>
        <v>0</v>
      </c>
      <c r="E39" s="323">
        <f>E40+E47</f>
        <v>14990</v>
      </c>
    </row>
    <row r="40" spans="1:5" ht="110.25">
      <c r="A40" s="324" t="s">
        <v>960</v>
      </c>
      <c r="B40" s="325" t="s">
        <v>357</v>
      </c>
      <c r="C40" s="326">
        <f>C41+C45</f>
        <v>14800</v>
      </c>
      <c r="D40" s="326">
        <f>D41+D45</f>
        <v>0</v>
      </c>
      <c r="E40" s="326">
        <f>E41+E45</f>
        <v>14800</v>
      </c>
    </row>
    <row r="41" spans="1:5" ht="78.75">
      <c r="A41" s="324" t="s">
        <v>961</v>
      </c>
      <c r="B41" s="325" t="s">
        <v>12</v>
      </c>
      <c r="C41" s="326">
        <f>C42+C43+C44</f>
        <v>8450</v>
      </c>
      <c r="D41" s="326">
        <f>D42+D43+D44</f>
        <v>0</v>
      </c>
      <c r="E41" s="326">
        <f>E42+E43+E44</f>
        <v>8450</v>
      </c>
    </row>
    <row r="42" spans="1:5" ht="110.25">
      <c r="A42" s="324" t="s">
        <v>962</v>
      </c>
      <c r="B42" s="325" t="s">
        <v>29</v>
      </c>
      <c r="C42" s="326">
        <v>1500</v>
      </c>
      <c r="D42" s="326"/>
      <c r="E42" s="326">
        <f>C42+D42</f>
        <v>1500</v>
      </c>
    </row>
    <row r="43" spans="1:5" ht="94.5">
      <c r="A43" s="324" t="s">
        <v>963</v>
      </c>
      <c r="B43" s="325" t="s">
        <v>964</v>
      </c>
      <c r="C43" s="326">
        <v>1900</v>
      </c>
      <c r="D43" s="326"/>
      <c r="E43" s="326">
        <f>C43+D43</f>
        <v>1900</v>
      </c>
    </row>
    <row r="44" spans="1:5" ht="94.5">
      <c r="A44" s="324" t="s">
        <v>965</v>
      </c>
      <c r="B44" s="325" t="s">
        <v>359</v>
      </c>
      <c r="C44" s="326">
        <v>5050</v>
      </c>
      <c r="D44" s="326"/>
      <c r="E44" s="326">
        <f>C44+D44</f>
        <v>5050</v>
      </c>
    </row>
    <row r="45" spans="1:5" ht="47.25">
      <c r="A45" s="324" t="s">
        <v>966</v>
      </c>
      <c r="B45" s="325" t="s">
        <v>43</v>
      </c>
      <c r="C45" s="326">
        <f>C46</f>
        <v>6350</v>
      </c>
      <c r="D45" s="326">
        <f>D46</f>
        <v>0</v>
      </c>
      <c r="E45" s="326">
        <f>E46</f>
        <v>6350</v>
      </c>
    </row>
    <row r="46" spans="1:5" ht="47.25">
      <c r="A46" s="324" t="s">
        <v>967</v>
      </c>
      <c r="B46" s="325" t="s">
        <v>360</v>
      </c>
      <c r="C46" s="326">
        <v>6350</v>
      </c>
      <c r="D46" s="326"/>
      <c r="E46" s="326">
        <f>C46+D46</f>
        <v>6350</v>
      </c>
    </row>
    <row r="47" spans="1:5" ht="94.5">
      <c r="A47" s="324" t="s">
        <v>968</v>
      </c>
      <c r="B47" s="325" t="s">
        <v>26</v>
      </c>
      <c r="C47" s="326">
        <f aca="true" t="shared" si="2" ref="C47:E48">C48</f>
        <v>190</v>
      </c>
      <c r="D47" s="326">
        <f t="shared" si="2"/>
        <v>0</v>
      </c>
      <c r="E47" s="326">
        <f t="shared" si="2"/>
        <v>190</v>
      </c>
    </row>
    <row r="48" spans="1:5" ht="94.5">
      <c r="A48" s="324" t="s">
        <v>969</v>
      </c>
      <c r="B48" s="325" t="s">
        <v>27</v>
      </c>
      <c r="C48" s="326">
        <f t="shared" si="2"/>
        <v>190</v>
      </c>
      <c r="D48" s="326">
        <f t="shared" si="2"/>
        <v>0</v>
      </c>
      <c r="E48" s="326">
        <f t="shared" si="2"/>
        <v>190</v>
      </c>
    </row>
    <row r="49" spans="1:5" ht="94.5">
      <c r="A49" s="324" t="s">
        <v>970</v>
      </c>
      <c r="B49" s="325" t="s">
        <v>28</v>
      </c>
      <c r="C49" s="326">
        <v>190</v>
      </c>
      <c r="D49" s="326">
        <v>0</v>
      </c>
      <c r="E49" s="326">
        <f>C49+D49</f>
        <v>190</v>
      </c>
    </row>
    <row r="50" spans="1:5" ht="31.5">
      <c r="A50" s="321" t="s">
        <v>971</v>
      </c>
      <c r="B50" s="322" t="s">
        <v>361</v>
      </c>
      <c r="C50" s="323">
        <f>C51</f>
        <v>3310</v>
      </c>
      <c r="D50" s="323">
        <f>D51</f>
        <v>0</v>
      </c>
      <c r="E50" s="323">
        <f>E51</f>
        <v>3310</v>
      </c>
    </row>
    <row r="51" spans="1:5" ht="31.5">
      <c r="A51" s="324" t="s">
        <v>972</v>
      </c>
      <c r="B51" s="325" t="s">
        <v>5</v>
      </c>
      <c r="C51" s="326">
        <f>C52+C53+C54</f>
        <v>3310</v>
      </c>
      <c r="D51" s="326">
        <f>D52+D53+D54</f>
        <v>0</v>
      </c>
      <c r="E51" s="326">
        <f>E52+E53+E54</f>
        <v>3310</v>
      </c>
    </row>
    <row r="52" spans="1:5" ht="31.5">
      <c r="A52" s="324" t="s">
        <v>973</v>
      </c>
      <c r="B52" s="325" t="s">
        <v>32</v>
      </c>
      <c r="C52" s="326">
        <v>2700</v>
      </c>
      <c r="D52" s="326"/>
      <c r="E52" s="326">
        <f>C52+D52</f>
        <v>2700</v>
      </c>
    </row>
    <row r="53" spans="1:5" ht="31.5">
      <c r="A53" s="324" t="s">
        <v>974</v>
      </c>
      <c r="B53" s="325" t="s">
        <v>33</v>
      </c>
      <c r="C53" s="326">
        <v>200</v>
      </c>
      <c r="D53" s="326"/>
      <c r="E53" s="326">
        <f>C53+D53</f>
        <v>200</v>
      </c>
    </row>
    <row r="54" spans="1:5" ht="31.5">
      <c r="A54" s="324" t="s">
        <v>975</v>
      </c>
      <c r="B54" s="325" t="s">
        <v>34</v>
      </c>
      <c r="C54" s="326">
        <v>410</v>
      </c>
      <c r="D54" s="326"/>
      <c r="E54" s="326">
        <f>C54+D54</f>
        <v>410</v>
      </c>
    </row>
    <row r="55" spans="1:5" ht="15.75">
      <c r="A55" s="324"/>
      <c r="B55" s="325"/>
      <c r="C55" s="326"/>
      <c r="D55" s="326"/>
      <c r="E55" s="326"/>
    </row>
    <row r="56" spans="1:5" ht="47.25">
      <c r="A56" s="321" t="s">
        <v>976</v>
      </c>
      <c r="B56" s="322" t="s">
        <v>52</v>
      </c>
      <c r="C56" s="323">
        <f aca="true" t="shared" si="3" ref="C56:E58">C57</f>
        <v>0</v>
      </c>
      <c r="D56" s="323">
        <f t="shared" si="3"/>
        <v>0</v>
      </c>
      <c r="E56" s="323">
        <f t="shared" si="3"/>
        <v>0</v>
      </c>
    </row>
    <row r="57" spans="1:5" ht="15.75">
      <c r="A57" s="324" t="s">
        <v>977</v>
      </c>
      <c r="B57" s="325" t="s">
        <v>53</v>
      </c>
      <c r="C57" s="326">
        <f t="shared" si="3"/>
        <v>0</v>
      </c>
      <c r="D57" s="326">
        <f t="shared" si="3"/>
        <v>0</v>
      </c>
      <c r="E57" s="326">
        <f t="shared" si="3"/>
        <v>0</v>
      </c>
    </row>
    <row r="58" spans="1:5" ht="15.75">
      <c r="A58" s="324" t="s">
        <v>978</v>
      </c>
      <c r="B58" s="325" t="s">
        <v>362</v>
      </c>
      <c r="C58" s="326">
        <f t="shared" si="3"/>
        <v>0</v>
      </c>
      <c r="D58" s="326">
        <f t="shared" si="3"/>
        <v>0</v>
      </c>
      <c r="E58" s="326">
        <f t="shared" si="3"/>
        <v>0</v>
      </c>
    </row>
    <row r="59" spans="1:5" ht="31.5">
      <c r="A59" s="324" t="s">
        <v>979</v>
      </c>
      <c r="B59" s="325" t="s">
        <v>363</v>
      </c>
      <c r="C59" s="326">
        <v>0</v>
      </c>
      <c r="D59" s="326">
        <v>0</v>
      </c>
      <c r="E59" s="331">
        <f>C59+D59</f>
        <v>0</v>
      </c>
    </row>
    <row r="60" spans="1:5" ht="15.75">
      <c r="A60" s="324"/>
      <c r="B60" s="325"/>
      <c r="C60" s="326"/>
      <c r="D60" s="326"/>
      <c r="E60" s="331"/>
    </row>
    <row r="61" spans="1:5" ht="31.5">
      <c r="A61" s="321" t="s">
        <v>980</v>
      </c>
      <c r="B61" s="322" t="s">
        <v>364</v>
      </c>
      <c r="C61" s="323">
        <f>C62+C65+C67</f>
        <v>709</v>
      </c>
      <c r="D61" s="323">
        <f>D62+D65+D67</f>
        <v>0</v>
      </c>
      <c r="E61" s="323">
        <f>E62+E65+E67</f>
        <v>709</v>
      </c>
    </row>
    <row r="62" spans="1:5" ht="94.5">
      <c r="A62" s="324" t="s">
        <v>981</v>
      </c>
      <c r="B62" s="325" t="s">
        <v>60</v>
      </c>
      <c r="C62" s="326">
        <f aca="true" t="shared" si="4" ref="C62:E63">C63</f>
        <v>390</v>
      </c>
      <c r="D62" s="326">
        <f t="shared" si="4"/>
        <v>0</v>
      </c>
      <c r="E62" s="326">
        <f t="shared" si="4"/>
        <v>390</v>
      </c>
    </row>
    <row r="63" spans="1:5" ht="126">
      <c r="A63" s="324" t="s">
        <v>982</v>
      </c>
      <c r="B63" s="325" t="s">
        <v>59</v>
      </c>
      <c r="C63" s="326">
        <f t="shared" si="4"/>
        <v>390</v>
      </c>
      <c r="D63" s="326">
        <f t="shared" si="4"/>
        <v>0</v>
      </c>
      <c r="E63" s="326">
        <f t="shared" si="4"/>
        <v>390</v>
      </c>
    </row>
    <row r="64" spans="1:5" ht="126">
      <c r="A64" s="324" t="s">
        <v>983</v>
      </c>
      <c r="B64" s="325" t="s">
        <v>58</v>
      </c>
      <c r="C64" s="326">
        <v>390</v>
      </c>
      <c r="D64" s="326">
        <v>0</v>
      </c>
      <c r="E64" s="326">
        <f>C64+D64</f>
        <v>390</v>
      </c>
    </row>
    <row r="65" spans="1:5" ht="63">
      <c r="A65" s="324" t="s">
        <v>984</v>
      </c>
      <c r="B65" s="325" t="s">
        <v>985</v>
      </c>
      <c r="C65" s="326">
        <f>C66</f>
        <v>0</v>
      </c>
      <c r="D65" s="326">
        <f>D66</f>
        <v>0</v>
      </c>
      <c r="E65" s="326">
        <f>E66</f>
        <v>0</v>
      </c>
    </row>
    <row r="66" spans="1:5" ht="78.75">
      <c r="A66" s="324" t="s">
        <v>986</v>
      </c>
      <c r="B66" s="325" t="s">
        <v>258</v>
      </c>
      <c r="C66" s="326">
        <v>0</v>
      </c>
      <c r="D66" s="326"/>
      <c r="E66" s="326">
        <f>C66+D66</f>
        <v>0</v>
      </c>
    </row>
    <row r="67" spans="1:5" ht="47.25">
      <c r="A67" s="324" t="s">
        <v>987</v>
      </c>
      <c r="B67" s="325" t="s">
        <v>365</v>
      </c>
      <c r="C67" s="326">
        <f>C68</f>
        <v>319</v>
      </c>
      <c r="D67" s="326">
        <f>D68</f>
        <v>0</v>
      </c>
      <c r="E67" s="326">
        <f>E68</f>
        <v>319</v>
      </c>
    </row>
    <row r="68" spans="1:5" ht="47.25">
      <c r="A68" s="324" t="s">
        <v>988</v>
      </c>
      <c r="B68" s="325" t="s">
        <v>30</v>
      </c>
      <c r="C68" s="326">
        <f>C69+C70+C71</f>
        <v>319</v>
      </c>
      <c r="D68" s="326">
        <f>D69+D70+D71</f>
        <v>0</v>
      </c>
      <c r="E68" s="326">
        <f>E69+E70+E71</f>
        <v>319</v>
      </c>
    </row>
    <row r="69" spans="1:5" ht="63">
      <c r="A69" s="324" t="s">
        <v>989</v>
      </c>
      <c r="B69" s="325" t="s">
        <v>31</v>
      </c>
      <c r="C69" s="326"/>
      <c r="D69" s="326"/>
      <c r="E69" s="326">
        <f>C69+D69</f>
        <v>0</v>
      </c>
    </row>
    <row r="70" spans="1:5" ht="63">
      <c r="A70" s="324" t="s">
        <v>990</v>
      </c>
      <c r="B70" s="325" t="s">
        <v>366</v>
      </c>
      <c r="C70" s="326">
        <v>12</v>
      </c>
      <c r="D70" s="326">
        <v>0</v>
      </c>
      <c r="E70" s="326">
        <f>C70+D70</f>
        <v>12</v>
      </c>
    </row>
    <row r="71" spans="1:5" ht="63">
      <c r="A71" s="324" t="s">
        <v>991</v>
      </c>
      <c r="B71" s="325" t="s">
        <v>367</v>
      </c>
      <c r="C71" s="326">
        <v>307</v>
      </c>
      <c r="D71" s="326">
        <v>0</v>
      </c>
      <c r="E71" s="326">
        <f>C71+D71</f>
        <v>307</v>
      </c>
    </row>
    <row r="72" spans="1:5" ht="31.5">
      <c r="A72" s="321" t="s">
        <v>992</v>
      </c>
      <c r="B72" s="322" t="s">
        <v>993</v>
      </c>
      <c r="C72" s="323">
        <f>C78+C83+C87+C88+C92+C93</f>
        <v>5791</v>
      </c>
      <c r="D72" s="323">
        <f>D78+D83+D87+D88+D92+D93</f>
        <v>0</v>
      </c>
      <c r="E72" s="323">
        <f>E78+E83+E87+E88+E92+E93</f>
        <v>5791</v>
      </c>
    </row>
    <row r="73" spans="1:5" ht="31.5">
      <c r="A73" s="324" t="s">
        <v>994</v>
      </c>
      <c r="B73" s="325" t="s">
        <v>37</v>
      </c>
      <c r="C73" s="326"/>
      <c r="D73" s="326"/>
      <c r="E73" s="326"/>
    </row>
    <row r="74" spans="1:5" ht="94.5">
      <c r="A74" s="324" t="s">
        <v>995</v>
      </c>
      <c r="B74" s="325" t="s">
        <v>368</v>
      </c>
      <c r="C74" s="326"/>
      <c r="D74" s="326"/>
      <c r="E74" s="326"/>
    </row>
    <row r="75" spans="1:5" ht="78.75">
      <c r="A75" s="324" t="s">
        <v>996</v>
      </c>
      <c r="B75" s="325" t="s">
        <v>369</v>
      </c>
      <c r="C75" s="326"/>
      <c r="D75" s="326"/>
      <c r="E75" s="326"/>
    </row>
    <row r="76" spans="1:5" ht="88.5" customHeight="1">
      <c r="A76" s="324" t="s">
        <v>997</v>
      </c>
      <c r="B76" s="325" t="s">
        <v>998</v>
      </c>
      <c r="C76" s="326"/>
      <c r="D76" s="326"/>
      <c r="E76" s="326"/>
    </row>
    <row r="77" spans="1:5" ht="130.5" customHeight="1">
      <c r="A77" s="324" t="s">
        <v>999</v>
      </c>
      <c r="B77" s="325" t="s">
        <v>1000</v>
      </c>
      <c r="C77" s="326"/>
      <c r="D77" s="326"/>
      <c r="E77" s="326"/>
    </row>
    <row r="78" spans="1:5" ht="78.75">
      <c r="A78" s="324" t="s">
        <v>1001</v>
      </c>
      <c r="B78" s="325" t="s">
        <v>57</v>
      </c>
      <c r="C78" s="326">
        <f>C79+C80</f>
        <v>56</v>
      </c>
      <c r="D78" s="326">
        <f>D79+D80</f>
        <v>0</v>
      </c>
      <c r="E78" s="326">
        <f>E79+E80</f>
        <v>56</v>
      </c>
    </row>
    <row r="79" spans="1:5" ht="78.75">
      <c r="A79" s="324" t="s">
        <v>1002</v>
      </c>
      <c r="B79" s="325" t="s">
        <v>370</v>
      </c>
      <c r="C79" s="326">
        <f>20+25</f>
        <v>45</v>
      </c>
      <c r="D79" s="326"/>
      <c r="E79" s="326">
        <f>C79+D79</f>
        <v>45</v>
      </c>
    </row>
    <row r="80" spans="1:5" ht="63">
      <c r="A80" s="324" t="s">
        <v>1003</v>
      </c>
      <c r="B80" s="325" t="s">
        <v>371</v>
      </c>
      <c r="C80" s="326">
        <v>11</v>
      </c>
      <c r="D80" s="326"/>
      <c r="E80" s="326">
        <f>C80+D80</f>
        <v>11</v>
      </c>
    </row>
    <row r="81" spans="1:5" ht="51.75" customHeight="1">
      <c r="A81" s="324" t="s">
        <v>1004</v>
      </c>
      <c r="B81" s="325" t="s">
        <v>1005</v>
      </c>
      <c r="C81" s="326"/>
      <c r="D81" s="326"/>
      <c r="E81" s="326"/>
    </row>
    <row r="82" spans="1:5" ht="47.25">
      <c r="A82" s="324" t="s">
        <v>1006</v>
      </c>
      <c r="B82" s="325" t="s">
        <v>862</v>
      </c>
      <c r="C82" s="326"/>
      <c r="D82" s="326"/>
      <c r="E82" s="326"/>
    </row>
    <row r="83" spans="1:5" ht="141.75">
      <c r="A83" s="324" t="s">
        <v>1007</v>
      </c>
      <c r="B83" s="325" t="s">
        <v>372</v>
      </c>
      <c r="C83" s="326">
        <f>C84+C85+C86</f>
        <v>140</v>
      </c>
      <c r="D83" s="326">
        <f>D84+D85+D86</f>
        <v>0</v>
      </c>
      <c r="E83" s="326">
        <f>E84+E85+E86</f>
        <v>140</v>
      </c>
    </row>
    <row r="84" spans="1:5" ht="31.5">
      <c r="A84" s="324" t="s">
        <v>1008</v>
      </c>
      <c r="B84" s="325" t="s">
        <v>373</v>
      </c>
      <c r="C84" s="326">
        <v>30</v>
      </c>
      <c r="D84" s="326"/>
      <c r="E84" s="326">
        <f>C84+D84</f>
        <v>30</v>
      </c>
    </row>
    <row r="85" spans="1:5" ht="47.25">
      <c r="A85" s="324" t="s">
        <v>1009</v>
      </c>
      <c r="B85" s="325" t="s">
        <v>374</v>
      </c>
      <c r="C85" s="326">
        <v>10</v>
      </c>
      <c r="D85" s="326"/>
      <c r="E85" s="326">
        <f>C85+D85</f>
        <v>10</v>
      </c>
    </row>
    <row r="86" spans="1:5" ht="47.25">
      <c r="A86" s="324" t="s">
        <v>1010</v>
      </c>
      <c r="B86" s="325" t="s">
        <v>375</v>
      </c>
      <c r="C86" s="326">
        <f>90+10</f>
        <v>100</v>
      </c>
      <c r="D86" s="326"/>
      <c r="E86" s="326">
        <f>C86+D86</f>
        <v>100</v>
      </c>
    </row>
    <row r="87" spans="1:5" ht="63">
      <c r="A87" s="324" t="s">
        <v>1011</v>
      </c>
      <c r="B87" s="325" t="s">
        <v>38</v>
      </c>
      <c r="C87" s="326">
        <v>315</v>
      </c>
      <c r="D87" s="326"/>
      <c r="E87" s="326">
        <f>C87+D87</f>
        <v>315</v>
      </c>
    </row>
    <row r="88" spans="1:5" ht="31.5">
      <c r="A88" s="324" t="s">
        <v>1012</v>
      </c>
      <c r="B88" s="325" t="s">
        <v>50</v>
      </c>
      <c r="C88" s="326">
        <f>C89</f>
        <v>3500</v>
      </c>
      <c r="D88" s="326">
        <f>D89</f>
        <v>0</v>
      </c>
      <c r="E88" s="326">
        <f>E89</f>
        <v>3500</v>
      </c>
    </row>
    <row r="89" spans="1:5" ht="31.5">
      <c r="A89" s="324" t="s">
        <v>1013</v>
      </c>
      <c r="B89" s="325" t="s">
        <v>376</v>
      </c>
      <c r="C89" s="326">
        <v>3500</v>
      </c>
      <c r="D89" s="326"/>
      <c r="E89" s="326">
        <f>C89+D89</f>
        <v>3500</v>
      </c>
    </row>
    <row r="90" spans="1:5" ht="63">
      <c r="A90" s="324" t="s">
        <v>1014</v>
      </c>
      <c r="B90" s="325" t="s">
        <v>1015</v>
      </c>
      <c r="C90" s="326"/>
      <c r="D90" s="326"/>
      <c r="E90" s="326"/>
    </row>
    <row r="91" spans="1:5" ht="78.75">
      <c r="A91" s="324" t="s">
        <v>1016</v>
      </c>
      <c r="B91" s="325" t="s">
        <v>1017</v>
      </c>
      <c r="C91" s="326"/>
      <c r="D91" s="326"/>
      <c r="E91" s="326"/>
    </row>
    <row r="92" spans="1:5" ht="78.75">
      <c r="A92" s="324" t="s">
        <v>1018</v>
      </c>
      <c r="B92" s="325" t="s">
        <v>1019</v>
      </c>
      <c r="C92" s="326">
        <f>155+1</f>
        <v>156</v>
      </c>
      <c r="D92" s="326"/>
      <c r="E92" s="326">
        <f>C92+D92</f>
        <v>156</v>
      </c>
    </row>
    <row r="93" spans="1:5" ht="31.5">
      <c r="A93" s="324" t="s">
        <v>1020</v>
      </c>
      <c r="B93" s="325" t="s">
        <v>377</v>
      </c>
      <c r="C93" s="326">
        <f>C94</f>
        <v>1624</v>
      </c>
      <c r="D93" s="326">
        <f>D94</f>
        <v>0</v>
      </c>
      <c r="E93" s="326">
        <f>E94</f>
        <v>1624</v>
      </c>
    </row>
    <row r="94" spans="1:5" ht="47.25">
      <c r="A94" s="324" t="s">
        <v>1021</v>
      </c>
      <c r="B94" s="325" t="s">
        <v>221</v>
      </c>
      <c r="C94" s="326">
        <f>6+33+5+1000+500+80</f>
        <v>1624</v>
      </c>
      <c r="D94" s="326"/>
      <c r="E94" s="326">
        <f>C94+D94</f>
        <v>1624</v>
      </c>
    </row>
    <row r="95" spans="1:5" ht="18.75">
      <c r="A95" s="318" t="s">
        <v>1022</v>
      </c>
      <c r="B95" s="319" t="s">
        <v>1023</v>
      </c>
      <c r="C95" s="320">
        <f>C96</f>
        <v>344218.044</v>
      </c>
      <c r="D95" s="320">
        <f>D96</f>
        <v>0</v>
      </c>
      <c r="E95" s="320">
        <f>E96</f>
        <v>344218.044</v>
      </c>
    </row>
    <row r="96" spans="1:5" ht="47.25">
      <c r="A96" s="321" t="s">
        <v>1024</v>
      </c>
      <c r="B96" s="322" t="s">
        <v>378</v>
      </c>
      <c r="C96" s="323">
        <f>C97+C102+C122+C153</f>
        <v>344218.044</v>
      </c>
      <c r="D96" s="323">
        <f>D97+D102+D122+D153</f>
        <v>0</v>
      </c>
      <c r="E96" s="323">
        <f>E97+E102+E122+E153</f>
        <v>344218.044</v>
      </c>
    </row>
    <row r="97" spans="1:5" ht="31.5">
      <c r="A97" s="328" t="s">
        <v>1025</v>
      </c>
      <c r="B97" s="329" t="s">
        <v>1026</v>
      </c>
      <c r="C97" s="330">
        <f>C98+C100</f>
        <v>94567.3</v>
      </c>
      <c r="D97" s="330">
        <f>D98+D100</f>
        <v>0</v>
      </c>
      <c r="E97" s="339">
        <f>E98+E100</f>
        <v>94567.3</v>
      </c>
    </row>
    <row r="98" spans="1:5" ht="31.5">
      <c r="A98" s="324" t="s">
        <v>1027</v>
      </c>
      <c r="B98" s="325" t="s">
        <v>379</v>
      </c>
      <c r="C98" s="326">
        <f>C99</f>
        <v>4014.6</v>
      </c>
      <c r="D98" s="326"/>
      <c r="E98" s="326">
        <f>C98+D98</f>
        <v>4014.6</v>
      </c>
    </row>
    <row r="99" spans="1:5" ht="31.5">
      <c r="A99" s="324" t="s">
        <v>891</v>
      </c>
      <c r="B99" s="325" t="s">
        <v>380</v>
      </c>
      <c r="C99" s="326">
        <v>4014.6</v>
      </c>
      <c r="D99" s="326"/>
      <c r="E99" s="326">
        <f>C99+D99</f>
        <v>4014.6</v>
      </c>
    </row>
    <row r="100" spans="1:5" ht="31.5">
      <c r="A100" s="324" t="s">
        <v>1028</v>
      </c>
      <c r="B100" s="325" t="s">
        <v>381</v>
      </c>
      <c r="C100" s="326">
        <f>C101</f>
        <v>90552.7</v>
      </c>
      <c r="D100" s="326"/>
      <c r="E100" s="326">
        <f>C100+D100</f>
        <v>90552.7</v>
      </c>
    </row>
    <row r="101" spans="1:5" ht="47.25">
      <c r="A101" s="324" t="s">
        <v>892</v>
      </c>
      <c r="B101" s="325" t="s">
        <v>271</v>
      </c>
      <c r="C101" s="326">
        <v>90552.7</v>
      </c>
      <c r="D101" s="326"/>
      <c r="E101" s="326">
        <f>C101+D101</f>
        <v>90552.7</v>
      </c>
    </row>
    <row r="102" spans="1:5" ht="47.25">
      <c r="A102" s="328" t="s">
        <v>1029</v>
      </c>
      <c r="B102" s="329" t="s">
        <v>382</v>
      </c>
      <c r="C102" s="330">
        <f>C103+C105+C107+C109+C111+C113</f>
        <v>13684.9</v>
      </c>
      <c r="D102" s="330">
        <f>D103+D105+D107+D109+D111+D113</f>
        <v>0</v>
      </c>
      <c r="E102" s="330">
        <f>E103+E105+E107+E109+E111+E113</f>
        <v>13684.9</v>
      </c>
    </row>
    <row r="103" spans="1:5" ht="47.25">
      <c r="A103" s="332" t="s">
        <v>1030</v>
      </c>
      <c r="B103" s="333" t="s">
        <v>383</v>
      </c>
      <c r="C103" s="331">
        <f>C104</f>
        <v>0</v>
      </c>
      <c r="D103" s="331">
        <f>D104</f>
        <v>0</v>
      </c>
      <c r="E103" s="331">
        <f>E104</f>
        <v>0</v>
      </c>
    </row>
    <row r="104" spans="1:5" ht="64.5" customHeight="1">
      <c r="A104" s="324" t="s">
        <v>866</v>
      </c>
      <c r="B104" s="325" t="s">
        <v>227</v>
      </c>
      <c r="C104" s="326">
        <v>0</v>
      </c>
      <c r="D104" s="326">
        <v>0</v>
      </c>
      <c r="E104" s="326">
        <f>D104+C104</f>
        <v>0</v>
      </c>
    </row>
    <row r="105" spans="1:5" ht="31.5">
      <c r="A105" s="324" t="s">
        <v>1031</v>
      </c>
      <c r="B105" s="325" t="s">
        <v>384</v>
      </c>
      <c r="C105" s="326">
        <f>C106</f>
        <v>0</v>
      </c>
      <c r="D105" s="326">
        <f>D106</f>
        <v>0</v>
      </c>
      <c r="E105" s="326">
        <f>E106</f>
        <v>0</v>
      </c>
    </row>
    <row r="106" spans="1:5" ht="31.5">
      <c r="A106" s="324" t="s">
        <v>873</v>
      </c>
      <c r="B106" s="325" t="s">
        <v>56</v>
      </c>
      <c r="C106" s="326">
        <v>0</v>
      </c>
      <c r="D106" s="326"/>
      <c r="E106" s="326">
        <f>C106+D106</f>
        <v>0</v>
      </c>
    </row>
    <row r="107" spans="1:5" ht="51" customHeight="1">
      <c r="A107" s="324" t="s">
        <v>1032</v>
      </c>
      <c r="B107" s="325" t="s">
        <v>1033</v>
      </c>
      <c r="C107" s="326">
        <f>C108</f>
        <v>0</v>
      </c>
      <c r="D107" s="326">
        <f>D108</f>
        <v>0</v>
      </c>
      <c r="E107" s="326">
        <f>E108</f>
        <v>0</v>
      </c>
    </row>
    <row r="108" spans="1:5" ht="63">
      <c r="A108" s="324" t="s">
        <v>874</v>
      </c>
      <c r="B108" s="325" t="s">
        <v>875</v>
      </c>
      <c r="C108" s="326">
        <v>0</v>
      </c>
      <c r="D108" s="326"/>
      <c r="E108" s="326">
        <f>C108+D108</f>
        <v>0</v>
      </c>
    </row>
    <row r="109" spans="1:5" ht="94.5">
      <c r="A109" s="324" t="s">
        <v>1034</v>
      </c>
      <c r="B109" s="325" t="s">
        <v>1035</v>
      </c>
      <c r="C109" s="326">
        <f>C110</f>
        <v>0</v>
      </c>
      <c r="D109" s="326">
        <f>D110</f>
        <v>0</v>
      </c>
      <c r="E109" s="326">
        <f>E110</f>
        <v>0</v>
      </c>
    </row>
    <row r="110" spans="1:5" ht="94.5">
      <c r="A110" s="324" t="s">
        <v>871</v>
      </c>
      <c r="B110" s="325" t="s">
        <v>385</v>
      </c>
      <c r="C110" s="326">
        <v>0</v>
      </c>
      <c r="D110" s="326"/>
      <c r="E110" s="326">
        <f>C110+D110</f>
        <v>0</v>
      </c>
    </row>
    <row r="111" spans="1:5" ht="63">
      <c r="A111" s="324" t="s">
        <v>1036</v>
      </c>
      <c r="B111" s="325" t="s">
        <v>1037</v>
      </c>
      <c r="C111" s="326">
        <f>C112</f>
        <v>0</v>
      </c>
      <c r="D111" s="326">
        <f>D112</f>
        <v>0</v>
      </c>
      <c r="E111" s="326">
        <f>E112</f>
        <v>0</v>
      </c>
    </row>
    <row r="112" spans="1:5" ht="63">
      <c r="A112" s="324" t="s">
        <v>872</v>
      </c>
      <c r="B112" s="325" t="s">
        <v>228</v>
      </c>
      <c r="C112" s="326">
        <v>0</v>
      </c>
      <c r="D112" s="326"/>
      <c r="E112" s="326">
        <f>C112+D112</f>
        <v>0</v>
      </c>
    </row>
    <row r="113" spans="1:5" ht="15.75">
      <c r="A113" s="324" t="s">
        <v>895</v>
      </c>
      <c r="B113" s="325" t="s">
        <v>7</v>
      </c>
      <c r="C113" s="326">
        <f>C114</f>
        <v>13684.9</v>
      </c>
      <c r="D113" s="326">
        <f>D114</f>
        <v>0</v>
      </c>
      <c r="E113" s="326">
        <f>E114</f>
        <v>13684.9</v>
      </c>
    </row>
    <row r="114" spans="1:5" ht="31.5">
      <c r="A114" s="324" t="s">
        <v>867</v>
      </c>
      <c r="B114" s="325" t="s">
        <v>229</v>
      </c>
      <c r="C114" s="326">
        <f>SUM(C115:C120)</f>
        <v>13684.9</v>
      </c>
      <c r="D114" s="326">
        <f>SUM(D115:D120)</f>
        <v>0</v>
      </c>
      <c r="E114" s="326">
        <f>SUM(E115:E120)</f>
        <v>13684.9</v>
      </c>
    </row>
    <row r="115" spans="1:5" ht="47.25">
      <c r="A115" s="324" t="s">
        <v>867</v>
      </c>
      <c r="B115" s="325" t="s">
        <v>386</v>
      </c>
      <c r="C115" s="326">
        <v>411.8</v>
      </c>
      <c r="D115" s="326"/>
      <c r="E115" s="341">
        <f aca="true" t="shared" si="5" ref="E115:E120">C115+D115</f>
        <v>411.8</v>
      </c>
    </row>
    <row r="116" spans="1:5" ht="31.5">
      <c r="A116" s="324" t="s">
        <v>867</v>
      </c>
      <c r="B116" s="325" t="s">
        <v>140</v>
      </c>
      <c r="C116" s="326">
        <v>12333.7</v>
      </c>
      <c r="D116" s="326"/>
      <c r="E116" s="341">
        <f t="shared" si="5"/>
        <v>12333.7</v>
      </c>
    </row>
    <row r="117" spans="1:5" ht="31.5">
      <c r="A117" s="324" t="s">
        <v>867</v>
      </c>
      <c r="B117" s="325" t="s">
        <v>1038</v>
      </c>
      <c r="C117" s="326">
        <v>101.6</v>
      </c>
      <c r="D117" s="326"/>
      <c r="E117" s="341">
        <f t="shared" si="5"/>
        <v>101.6</v>
      </c>
    </row>
    <row r="118" spans="1:5" ht="31.5">
      <c r="A118" s="324" t="s">
        <v>867</v>
      </c>
      <c r="B118" s="325" t="s">
        <v>1039</v>
      </c>
      <c r="C118" s="326">
        <v>736.9</v>
      </c>
      <c r="D118" s="326"/>
      <c r="E118" s="341">
        <f t="shared" si="5"/>
        <v>736.9</v>
      </c>
    </row>
    <row r="119" spans="1:5" ht="47.25">
      <c r="A119" s="324" t="s">
        <v>867</v>
      </c>
      <c r="B119" s="325" t="s">
        <v>1040</v>
      </c>
      <c r="C119" s="326">
        <v>63.4</v>
      </c>
      <c r="D119" s="326"/>
      <c r="E119" s="342">
        <f t="shared" si="5"/>
        <v>63.4</v>
      </c>
    </row>
    <row r="120" spans="1:5" ht="31.5">
      <c r="A120" s="324" t="s">
        <v>867</v>
      </c>
      <c r="B120" s="325" t="s">
        <v>1041</v>
      </c>
      <c r="C120" s="326">
        <v>37.5</v>
      </c>
      <c r="D120" s="326"/>
      <c r="E120" s="341">
        <f t="shared" si="5"/>
        <v>37.5</v>
      </c>
    </row>
    <row r="121" spans="1:5" ht="15.75">
      <c r="A121" s="324"/>
      <c r="B121" s="325"/>
      <c r="C121" s="326"/>
      <c r="D121" s="326"/>
      <c r="E121" s="326"/>
    </row>
    <row r="122" spans="1:5" ht="31.5">
      <c r="A122" s="328" t="s">
        <v>1042</v>
      </c>
      <c r="B122" s="329" t="s">
        <v>1043</v>
      </c>
      <c r="C122" s="330">
        <f>C123+C125+C127+C129+C143+C145+C147+C149</f>
        <v>229528.4</v>
      </c>
      <c r="D122" s="330">
        <f>D123+D125+D127+D129+D143+D145+D147+D149</f>
        <v>0</v>
      </c>
      <c r="E122" s="330">
        <f>E123+E125+E127+E129+E143+E145+E147+E149</f>
        <v>229528.4</v>
      </c>
    </row>
    <row r="123" spans="1:5" ht="31.5">
      <c r="A123" s="324" t="s">
        <v>1044</v>
      </c>
      <c r="B123" s="325" t="s">
        <v>387</v>
      </c>
      <c r="C123" s="326">
        <f>C124</f>
        <v>72.1</v>
      </c>
      <c r="D123" s="326">
        <f>D124</f>
        <v>0</v>
      </c>
      <c r="E123" s="326">
        <f>E124</f>
        <v>72.1</v>
      </c>
    </row>
    <row r="124" spans="1:5" ht="47.25">
      <c r="A124" s="324" t="s">
        <v>896</v>
      </c>
      <c r="B124" s="325" t="s">
        <v>272</v>
      </c>
      <c r="C124" s="326">
        <v>72.1</v>
      </c>
      <c r="D124" s="326"/>
      <c r="E124" s="341">
        <f>C124+D124</f>
        <v>72.1</v>
      </c>
    </row>
    <row r="125" spans="1:5" ht="63">
      <c r="A125" s="324" t="s">
        <v>1045</v>
      </c>
      <c r="B125" s="325" t="s">
        <v>1046</v>
      </c>
      <c r="C125" s="326">
        <f>C126</f>
        <v>0</v>
      </c>
      <c r="D125" s="326">
        <f>D126</f>
        <v>0</v>
      </c>
      <c r="E125" s="326">
        <f>E126</f>
        <v>0</v>
      </c>
    </row>
    <row r="126" spans="1:5" ht="63">
      <c r="A126" s="324" t="s">
        <v>868</v>
      </c>
      <c r="B126" s="325" t="s">
        <v>1046</v>
      </c>
      <c r="C126" s="326">
        <v>0</v>
      </c>
      <c r="D126" s="326"/>
      <c r="E126" s="326">
        <f>C126+D126</f>
        <v>0</v>
      </c>
    </row>
    <row r="127" spans="1:5" ht="47.25">
      <c r="A127" s="324" t="s">
        <v>1047</v>
      </c>
      <c r="B127" s="325" t="s">
        <v>388</v>
      </c>
      <c r="C127" s="326">
        <f>C128</f>
        <v>1157.3</v>
      </c>
      <c r="D127" s="326">
        <f>D128</f>
        <v>0</v>
      </c>
      <c r="E127" s="341">
        <f>E128</f>
        <v>1157.3</v>
      </c>
    </row>
    <row r="128" spans="1:5" ht="63">
      <c r="A128" s="324" t="s">
        <v>897</v>
      </c>
      <c r="B128" s="325" t="s">
        <v>39</v>
      </c>
      <c r="C128" s="326">
        <v>1157.3</v>
      </c>
      <c r="D128" s="326"/>
      <c r="E128" s="326">
        <f>C128+D128</f>
        <v>1157.3</v>
      </c>
    </row>
    <row r="129" spans="1:5" ht="47.25">
      <c r="A129" s="324" t="s">
        <v>1048</v>
      </c>
      <c r="B129" s="325" t="s">
        <v>389</v>
      </c>
      <c r="C129" s="326">
        <f>C130</f>
        <v>8189.599999999999</v>
      </c>
      <c r="D129" s="326">
        <f>D130</f>
        <v>0</v>
      </c>
      <c r="E129" s="326">
        <f>E130</f>
        <v>8189.599999999999</v>
      </c>
    </row>
    <row r="130" spans="1:5" ht="47.25">
      <c r="A130" s="324" t="s">
        <v>869</v>
      </c>
      <c r="B130" s="325" t="s">
        <v>14</v>
      </c>
      <c r="C130" s="326">
        <f>SUM(C131:C142)</f>
        <v>8189.599999999999</v>
      </c>
      <c r="D130" s="326">
        <f>SUM(D131:D142)</f>
        <v>0</v>
      </c>
      <c r="E130" s="326">
        <f>SUM(E131:E142)</f>
        <v>8189.599999999999</v>
      </c>
    </row>
    <row r="131" spans="1:5" ht="94.5">
      <c r="A131" s="324" t="s">
        <v>869</v>
      </c>
      <c r="B131" s="325" t="s">
        <v>1049</v>
      </c>
      <c r="C131" s="326">
        <v>136.7</v>
      </c>
      <c r="D131" s="326"/>
      <c r="E131" s="340">
        <f>C131+D131</f>
        <v>136.7</v>
      </c>
    </row>
    <row r="132" spans="1:5" ht="126">
      <c r="A132" s="324" t="s">
        <v>869</v>
      </c>
      <c r="B132" s="325" t="s">
        <v>1050</v>
      </c>
      <c r="C132" s="326">
        <v>4.5</v>
      </c>
      <c r="D132" s="326"/>
      <c r="E132" s="340">
        <f aca="true" t="shared" si="6" ref="E132:E142">C132+D132</f>
        <v>4.5</v>
      </c>
    </row>
    <row r="133" spans="1:5" ht="110.25">
      <c r="A133" s="324" t="s">
        <v>869</v>
      </c>
      <c r="B133" s="325" t="s">
        <v>1051</v>
      </c>
      <c r="C133" s="326">
        <v>4.5</v>
      </c>
      <c r="D133" s="326"/>
      <c r="E133" s="340">
        <f t="shared" si="6"/>
        <v>4.5</v>
      </c>
    </row>
    <row r="134" spans="1:5" ht="63">
      <c r="A134" s="324" t="s">
        <v>869</v>
      </c>
      <c r="B134" s="325" t="s">
        <v>1052</v>
      </c>
      <c r="C134" s="326">
        <v>632.5</v>
      </c>
      <c r="D134" s="326"/>
      <c r="E134" s="340">
        <f t="shared" si="6"/>
        <v>632.5</v>
      </c>
    </row>
    <row r="135" spans="1:5" ht="189">
      <c r="A135" s="324" t="s">
        <v>869</v>
      </c>
      <c r="B135" s="325" t="s">
        <v>1053</v>
      </c>
      <c r="C135" s="326">
        <v>43.7</v>
      </c>
      <c r="D135" s="326"/>
      <c r="E135" s="340">
        <f t="shared" si="6"/>
        <v>43.7</v>
      </c>
    </row>
    <row r="136" spans="1:5" ht="94.5">
      <c r="A136" s="324" t="s">
        <v>869</v>
      </c>
      <c r="B136" s="325" t="s">
        <v>1054</v>
      </c>
      <c r="C136" s="326">
        <v>3824.4</v>
      </c>
      <c r="D136" s="326"/>
      <c r="E136" s="340">
        <f t="shared" si="6"/>
        <v>3824.4</v>
      </c>
    </row>
    <row r="137" spans="1:5" ht="102.75" customHeight="1">
      <c r="A137" s="324" t="s">
        <v>869</v>
      </c>
      <c r="B137" s="325" t="s">
        <v>1083</v>
      </c>
      <c r="C137" s="326">
        <v>58.2</v>
      </c>
      <c r="D137" s="326"/>
      <c r="E137" s="340">
        <f t="shared" si="6"/>
        <v>58.2</v>
      </c>
    </row>
    <row r="138" spans="1:5" ht="63">
      <c r="A138" s="324" t="s">
        <v>869</v>
      </c>
      <c r="B138" s="325" t="s">
        <v>1055</v>
      </c>
      <c r="C138" s="326">
        <v>100</v>
      </c>
      <c r="D138" s="326"/>
      <c r="E138" s="340">
        <f t="shared" si="6"/>
        <v>100</v>
      </c>
    </row>
    <row r="139" spans="1:5" ht="47.25">
      <c r="A139" s="324" t="s">
        <v>869</v>
      </c>
      <c r="B139" s="325" t="s">
        <v>1056</v>
      </c>
      <c r="C139" s="326">
        <v>2868</v>
      </c>
      <c r="D139" s="326"/>
      <c r="E139" s="340">
        <f t="shared" si="6"/>
        <v>2868</v>
      </c>
    </row>
    <row r="140" spans="1:5" ht="110.25">
      <c r="A140" s="324" t="s">
        <v>869</v>
      </c>
      <c r="B140" s="325" t="s">
        <v>1057</v>
      </c>
      <c r="C140" s="326">
        <v>285.4</v>
      </c>
      <c r="D140" s="326"/>
      <c r="E140" s="340">
        <f t="shared" si="6"/>
        <v>285.4</v>
      </c>
    </row>
    <row r="141" spans="1:5" ht="47.25">
      <c r="A141" s="324" t="s">
        <v>869</v>
      </c>
      <c r="B141" s="325" t="s">
        <v>1058</v>
      </c>
      <c r="C141" s="326">
        <v>221.7</v>
      </c>
      <c r="D141" s="326"/>
      <c r="E141" s="340">
        <f t="shared" si="6"/>
        <v>221.7</v>
      </c>
    </row>
    <row r="142" spans="1:5" ht="126">
      <c r="A142" s="324" t="s">
        <v>869</v>
      </c>
      <c r="B142" s="325" t="s">
        <v>1059</v>
      </c>
      <c r="C142" s="326">
        <v>10</v>
      </c>
      <c r="D142" s="326"/>
      <c r="E142" s="340">
        <f t="shared" si="6"/>
        <v>10</v>
      </c>
    </row>
    <row r="143" spans="1:5" ht="94.5">
      <c r="A143" s="324" t="s">
        <v>1060</v>
      </c>
      <c r="B143" s="325" t="s">
        <v>390</v>
      </c>
      <c r="C143" s="326">
        <f>C144</f>
        <v>5102.5</v>
      </c>
      <c r="D143" s="326">
        <f>D144</f>
        <v>0</v>
      </c>
      <c r="E143" s="340">
        <f>E144</f>
        <v>5102.5</v>
      </c>
    </row>
    <row r="144" spans="1:5" ht="94.5">
      <c r="A144" s="324" t="s">
        <v>888</v>
      </c>
      <c r="B144" s="325" t="s">
        <v>391</v>
      </c>
      <c r="C144" s="326">
        <v>5102.5</v>
      </c>
      <c r="D144" s="326"/>
      <c r="E144" s="326">
        <f>C144+D144</f>
        <v>5102.5</v>
      </c>
    </row>
    <row r="145" spans="1:5" ht="110.25">
      <c r="A145" s="324" t="s">
        <v>1061</v>
      </c>
      <c r="B145" s="325" t="s">
        <v>1062</v>
      </c>
      <c r="C145" s="326">
        <f>C146</f>
        <v>0</v>
      </c>
      <c r="D145" s="326">
        <f>D146</f>
        <v>0</v>
      </c>
      <c r="E145" s="326">
        <f>E146</f>
        <v>0</v>
      </c>
    </row>
    <row r="146" spans="1:5" ht="110.25">
      <c r="A146" s="324" t="s">
        <v>884</v>
      </c>
      <c r="B146" s="325" t="s">
        <v>885</v>
      </c>
      <c r="C146" s="326">
        <v>0</v>
      </c>
      <c r="D146" s="326">
        <f>D147</f>
        <v>0</v>
      </c>
      <c r="E146" s="326">
        <f>C146+D146</f>
        <v>0</v>
      </c>
    </row>
    <row r="147" spans="1:5" ht="78.75">
      <c r="A147" s="324" t="s">
        <v>1063</v>
      </c>
      <c r="B147" s="325" t="s">
        <v>392</v>
      </c>
      <c r="C147" s="326">
        <f>C148</f>
        <v>733.1</v>
      </c>
      <c r="D147" s="326">
        <f>D148</f>
        <v>0</v>
      </c>
      <c r="E147" s="340">
        <f>E148</f>
        <v>733.1</v>
      </c>
    </row>
    <row r="148" spans="1:5" ht="78.75">
      <c r="A148" s="324" t="s">
        <v>886</v>
      </c>
      <c r="B148" s="325" t="s">
        <v>393</v>
      </c>
      <c r="C148" s="326">
        <v>733.1</v>
      </c>
      <c r="D148" s="326"/>
      <c r="E148" s="326">
        <f>C148+D148</f>
        <v>733.1</v>
      </c>
    </row>
    <row r="149" spans="1:5" ht="15.75">
      <c r="A149" s="324" t="s">
        <v>1064</v>
      </c>
      <c r="B149" s="325" t="s">
        <v>6</v>
      </c>
      <c r="C149" s="326">
        <f aca="true" t="shared" si="7" ref="C149:E150">C150</f>
        <v>214273.8</v>
      </c>
      <c r="D149" s="326">
        <f t="shared" si="7"/>
        <v>0</v>
      </c>
      <c r="E149" s="340">
        <f t="shared" si="7"/>
        <v>214273.8</v>
      </c>
    </row>
    <row r="150" spans="1:5" ht="31.5">
      <c r="A150" s="324" t="s">
        <v>889</v>
      </c>
      <c r="B150" s="325" t="s">
        <v>9</v>
      </c>
      <c r="C150" s="326">
        <f t="shared" si="7"/>
        <v>214273.8</v>
      </c>
      <c r="D150" s="326">
        <f t="shared" si="7"/>
        <v>0</v>
      </c>
      <c r="E150" s="326">
        <f t="shared" si="7"/>
        <v>214273.8</v>
      </c>
    </row>
    <row r="151" spans="1:5" ht="63">
      <c r="A151" s="324" t="s">
        <v>889</v>
      </c>
      <c r="B151" s="325" t="s">
        <v>1065</v>
      </c>
      <c r="C151" s="326">
        <v>214273.8</v>
      </c>
      <c r="D151" s="326"/>
      <c r="E151" s="326">
        <f>C151+D151</f>
        <v>214273.8</v>
      </c>
    </row>
    <row r="152" spans="1:5" ht="15.75">
      <c r="A152" s="324"/>
      <c r="B152" s="325"/>
      <c r="C152" s="326"/>
      <c r="D152" s="326"/>
      <c r="E152" s="326"/>
    </row>
    <row r="153" spans="1:5" ht="15.75">
      <c r="A153" s="328" t="s">
        <v>1066</v>
      </c>
      <c r="B153" s="329" t="s">
        <v>0</v>
      </c>
      <c r="C153" s="330">
        <f>C154+C156+C158+C160</f>
        <v>6437.444</v>
      </c>
      <c r="D153" s="330">
        <f>D154+D156+D158+D160</f>
        <v>0</v>
      </c>
      <c r="E153" s="330">
        <f>E154+E156+E158+E160</f>
        <v>6437.444</v>
      </c>
    </row>
    <row r="154" spans="1:5" ht="78.75">
      <c r="A154" s="324" t="s">
        <v>1067</v>
      </c>
      <c r="B154" s="325" t="s">
        <v>15</v>
      </c>
      <c r="C154" s="326">
        <f>C155</f>
        <v>41.144</v>
      </c>
      <c r="D154" s="326">
        <f>D155</f>
        <v>0</v>
      </c>
      <c r="E154" s="326">
        <f>E155</f>
        <v>41.144</v>
      </c>
    </row>
    <row r="155" spans="1:5" ht="78.75">
      <c r="A155" s="324" t="s">
        <v>860</v>
      </c>
      <c r="B155" s="325" t="s">
        <v>16</v>
      </c>
      <c r="C155" s="326">
        <v>41.144</v>
      </c>
      <c r="D155" s="326"/>
      <c r="E155" s="326">
        <f>C155+D155</f>
        <v>41.144</v>
      </c>
    </row>
    <row r="156" spans="1:5" ht="94.5">
      <c r="A156" s="324" t="s">
        <v>1068</v>
      </c>
      <c r="B156" s="325" t="s">
        <v>1069</v>
      </c>
      <c r="C156" s="326">
        <f>C157</f>
        <v>0</v>
      </c>
      <c r="D156" s="326">
        <f>D157</f>
        <v>0</v>
      </c>
      <c r="E156" s="326">
        <f>E157</f>
        <v>0</v>
      </c>
    </row>
    <row r="157" spans="1:5" ht="94.5">
      <c r="A157" s="324" t="s">
        <v>876</v>
      </c>
      <c r="B157" s="325" t="s">
        <v>877</v>
      </c>
      <c r="C157" s="326">
        <v>0</v>
      </c>
      <c r="D157" s="326"/>
      <c r="E157" s="326">
        <f>C157+D157</f>
        <v>0</v>
      </c>
    </row>
    <row r="158" spans="1:5" ht="63">
      <c r="A158" s="324" t="s">
        <v>1070</v>
      </c>
      <c r="B158" s="325" t="s">
        <v>1071</v>
      </c>
      <c r="C158" s="326">
        <f>C159</f>
        <v>0</v>
      </c>
      <c r="D158" s="326">
        <f>D159</f>
        <v>0</v>
      </c>
      <c r="E158" s="326">
        <f>E159</f>
        <v>0</v>
      </c>
    </row>
    <row r="159" spans="1:5" ht="78.75">
      <c r="A159" s="324" t="s">
        <v>878</v>
      </c>
      <c r="B159" s="325" t="s">
        <v>879</v>
      </c>
      <c r="C159" s="326">
        <v>0</v>
      </c>
      <c r="D159" s="326"/>
      <c r="E159" s="326">
        <f>C159+D159</f>
        <v>0</v>
      </c>
    </row>
    <row r="160" spans="1:5" ht="47.25">
      <c r="A160" s="324" t="s">
        <v>1072</v>
      </c>
      <c r="B160" s="325" t="s">
        <v>1073</v>
      </c>
      <c r="C160" s="326">
        <f>C161</f>
        <v>6396.3</v>
      </c>
      <c r="D160" s="326">
        <f>D161</f>
        <v>0</v>
      </c>
      <c r="E160" s="326">
        <f>E161</f>
        <v>6396.3</v>
      </c>
    </row>
    <row r="161" spans="1:5" ht="31.5">
      <c r="A161" s="324" t="s">
        <v>870</v>
      </c>
      <c r="B161" s="325" t="s">
        <v>2</v>
      </c>
      <c r="C161" s="326">
        <f>C162+C163</f>
        <v>6396.3</v>
      </c>
      <c r="D161" s="326">
        <f>D162+D163</f>
        <v>0</v>
      </c>
      <c r="E161" s="340">
        <f>E162+E163</f>
        <v>6396.3</v>
      </c>
    </row>
    <row r="162" spans="1:5" ht="63">
      <c r="A162" s="324" t="s">
        <v>870</v>
      </c>
      <c r="B162" s="325" t="s">
        <v>1074</v>
      </c>
      <c r="C162" s="326">
        <v>6396.3</v>
      </c>
      <c r="D162" s="326"/>
      <c r="E162" s="326">
        <f>C162+D162</f>
        <v>6396.3</v>
      </c>
    </row>
    <row r="163" spans="1:5" ht="141.75">
      <c r="A163" s="324" t="s">
        <v>870</v>
      </c>
      <c r="B163" s="325" t="s">
        <v>1075</v>
      </c>
      <c r="C163" s="326">
        <v>0</v>
      </c>
      <c r="D163" s="326"/>
      <c r="E163" s="326">
        <f>C163+D163</f>
        <v>0</v>
      </c>
    </row>
    <row r="164" spans="1:5" ht="18.75">
      <c r="A164" s="334"/>
      <c r="B164" s="335" t="s">
        <v>1076</v>
      </c>
      <c r="C164" s="336">
        <f>C7+C95</f>
        <v>550837.044</v>
      </c>
      <c r="D164" s="336">
        <f>D7+D95</f>
        <v>0</v>
      </c>
      <c r="E164" s="336">
        <f>E7+E95</f>
        <v>550837.044</v>
      </c>
    </row>
    <row r="165" spans="1:5" ht="18.75">
      <c r="A165" s="337"/>
      <c r="B165" s="337"/>
      <c r="C165" s="338"/>
      <c r="D165" s="337"/>
      <c r="E165" s="337"/>
    </row>
  </sheetData>
  <sheetProtection/>
  <mergeCells count="7">
    <mergeCell ref="B1:E1"/>
    <mergeCell ref="A2:E2"/>
    <mergeCell ref="A4:A5"/>
    <mergeCell ref="B4:B5"/>
    <mergeCell ref="C4:C5"/>
    <mergeCell ref="D4:D5"/>
    <mergeCell ref="E4:E5"/>
  </mergeCells>
  <printOptions/>
  <pageMargins left="0.984251968503937" right="0.2362204724409449" top="0.35433070866141736" bottom="0.1968503937007874" header="0.31496062992125984" footer="0.2362204724409449"/>
  <pageSetup fitToHeight="9" fitToWidth="1" horizontalDpi="600" verticalDpi="600" orientation="portrait" paperSize="9" scale="62" r:id="rId1"/>
  <rowBreaks count="3" manualBreakCount="3">
    <brk id="39" max="9" man="1"/>
    <brk id="85" max="9" man="1"/>
    <brk id="121" max="9" man="1"/>
  </rowBreaks>
</worksheet>
</file>

<file path=xl/worksheets/sheet10.xml><?xml version="1.0" encoding="utf-8"?>
<worksheet xmlns="http://schemas.openxmlformats.org/spreadsheetml/2006/main" xmlns:r="http://schemas.openxmlformats.org/officeDocument/2006/relationships">
  <sheetPr>
    <pageSetUpPr fitToPage="1"/>
  </sheetPr>
  <dimension ref="A1:N47"/>
  <sheetViews>
    <sheetView zoomScalePageLayoutView="0" workbookViewId="0" topLeftCell="A1">
      <selection activeCell="H26" sqref="H26"/>
    </sheetView>
  </sheetViews>
  <sheetFormatPr defaultColWidth="9.00390625" defaultRowHeight="12.75"/>
  <cols>
    <col min="1" max="1" width="9.125" style="83" customWidth="1"/>
    <col min="2" max="2" width="28.75390625" style="11" customWidth="1"/>
    <col min="3" max="3" width="76.00390625" style="84" customWidth="1"/>
    <col min="4" max="4" width="10.875" style="0" customWidth="1"/>
    <col min="5" max="6" width="7.625" style="0" customWidth="1"/>
    <col min="7" max="7" width="6.875" style="0" customWidth="1"/>
    <col min="8" max="8" width="7.25390625" style="0" customWidth="1"/>
    <col min="9" max="9" width="6.25390625" style="0" customWidth="1"/>
    <col min="10" max="10" width="5.625" style="0" customWidth="1"/>
    <col min="11" max="11" width="7.00390625" style="0" customWidth="1"/>
    <col min="13" max="13" width="22.375" style="0" customWidth="1"/>
    <col min="14" max="14" width="19.375" style="0" customWidth="1"/>
  </cols>
  <sheetData>
    <row r="1" spans="1:4" ht="18.75">
      <c r="A1" s="94"/>
      <c r="B1" s="8"/>
      <c r="C1" s="95" t="s">
        <v>276</v>
      </c>
      <c r="D1" s="51"/>
    </row>
    <row r="2" spans="1:4" ht="18.75">
      <c r="A2" s="94"/>
      <c r="B2" s="8"/>
      <c r="C2" s="95" t="s">
        <v>858</v>
      </c>
      <c r="D2" s="51"/>
    </row>
    <row r="3" spans="1:4" ht="18.75">
      <c r="A3" s="94"/>
      <c r="B3" s="8"/>
      <c r="C3" s="95" t="s">
        <v>283</v>
      </c>
      <c r="D3" s="51"/>
    </row>
    <row r="4" spans="1:4" ht="18.75">
      <c r="A4" s="94"/>
      <c r="B4" s="8"/>
      <c r="C4" s="95" t="s">
        <v>900</v>
      </c>
      <c r="D4" s="51"/>
    </row>
    <row r="5" spans="1:4" ht="18.75">
      <c r="A5" s="94"/>
      <c r="B5" s="96"/>
      <c r="C5" s="96"/>
      <c r="D5" s="51"/>
    </row>
    <row r="6" spans="1:4" ht="18.75">
      <c r="A6" s="400" t="s">
        <v>284</v>
      </c>
      <c r="B6" s="400"/>
      <c r="C6" s="400"/>
      <c r="D6" s="51"/>
    </row>
    <row r="7" spans="1:4" ht="18.75">
      <c r="A7" s="400" t="s">
        <v>285</v>
      </c>
      <c r="B7" s="400"/>
      <c r="C7" s="400"/>
      <c r="D7" s="51"/>
    </row>
    <row r="8" spans="1:4" ht="18.75">
      <c r="A8" s="401" t="s">
        <v>286</v>
      </c>
      <c r="B8" s="401"/>
      <c r="C8" s="401"/>
      <c r="D8" s="51"/>
    </row>
    <row r="9" spans="1:4" s="2" customFormat="1" ht="18.75">
      <c r="A9" s="97"/>
      <c r="B9" s="97"/>
      <c r="C9" s="97"/>
      <c r="D9" s="59"/>
    </row>
    <row r="10" spans="1:4" s="101" customFormat="1" ht="56.25">
      <c r="A10" s="98" t="s">
        <v>287</v>
      </c>
      <c r="B10" s="65" t="s">
        <v>288</v>
      </c>
      <c r="C10" s="99" t="s">
        <v>62</v>
      </c>
      <c r="D10" s="100"/>
    </row>
    <row r="11" spans="1:4" s="101" customFormat="1" ht="18.75">
      <c r="A11" s="98">
        <v>1</v>
      </c>
      <c r="B11" s="65">
        <v>2</v>
      </c>
      <c r="C11" s="99">
        <v>3</v>
      </c>
      <c r="D11" s="100"/>
    </row>
    <row r="12" spans="1:4" s="101" customFormat="1" ht="18.75">
      <c r="A12" s="102"/>
      <c r="B12" s="103"/>
      <c r="C12" s="104"/>
      <c r="D12" s="100"/>
    </row>
    <row r="13" spans="1:4" s="109" customFormat="1" ht="37.5">
      <c r="A13" s="105" t="s">
        <v>73</v>
      </c>
      <c r="B13" s="106"/>
      <c r="C13" s="107" t="s">
        <v>72</v>
      </c>
      <c r="D13" s="108"/>
    </row>
    <row r="14" spans="1:4" s="109" customFormat="1" ht="18.75">
      <c r="A14" s="105"/>
      <c r="B14" s="106"/>
      <c r="C14" s="107"/>
      <c r="D14" s="108"/>
    </row>
    <row r="15" spans="1:4" s="109" customFormat="1" ht="37.5">
      <c r="A15" s="110" t="s">
        <v>97</v>
      </c>
      <c r="B15" s="111"/>
      <c r="C15" s="107" t="s">
        <v>811</v>
      </c>
      <c r="D15" s="108"/>
    </row>
    <row r="16" spans="1:4" s="109" customFormat="1" ht="18.75">
      <c r="A16" s="110"/>
      <c r="B16" s="111"/>
      <c r="C16" s="107"/>
      <c r="D16" s="108"/>
    </row>
    <row r="17" spans="1:4" s="109" customFormat="1" ht="18.75">
      <c r="A17" s="110" t="s">
        <v>901</v>
      </c>
      <c r="B17" s="111"/>
      <c r="C17" s="107" t="s">
        <v>863</v>
      </c>
      <c r="D17" s="108"/>
    </row>
    <row r="18" spans="1:4" s="109" customFormat="1" ht="18.75">
      <c r="A18" s="110"/>
      <c r="B18" s="111"/>
      <c r="C18" s="107"/>
      <c r="D18" s="108"/>
    </row>
    <row r="19" spans="1:4" s="109" customFormat="1" ht="56.25">
      <c r="A19" s="110" t="s">
        <v>114</v>
      </c>
      <c r="B19" s="111"/>
      <c r="C19" s="107" t="s">
        <v>232</v>
      </c>
      <c r="D19" s="108"/>
    </row>
    <row r="20" spans="1:4" s="109" customFormat="1" ht="18.75">
      <c r="A20" s="112"/>
      <c r="B20" s="113"/>
      <c r="C20" s="114"/>
      <c r="D20" s="108"/>
    </row>
    <row r="21" spans="1:4" s="109" customFormat="1" ht="37.5">
      <c r="A21" s="110" t="s">
        <v>119</v>
      </c>
      <c r="B21" s="115"/>
      <c r="C21" s="116" t="s">
        <v>346</v>
      </c>
      <c r="D21" s="108"/>
    </row>
    <row r="22" spans="1:4" s="109" customFormat="1" ht="18.75">
      <c r="A22" s="112"/>
      <c r="B22" s="117"/>
      <c r="C22" s="118"/>
      <c r="D22" s="108"/>
    </row>
    <row r="23" spans="1:4" s="109" customFormat="1" ht="37.5">
      <c r="A23" s="105" t="s">
        <v>136</v>
      </c>
      <c r="B23" s="115"/>
      <c r="C23" s="116" t="s">
        <v>270</v>
      </c>
      <c r="D23" s="108"/>
    </row>
    <row r="24" spans="1:14" s="109" customFormat="1" ht="37.5">
      <c r="A24" s="119" t="s">
        <v>136</v>
      </c>
      <c r="B24" s="117" t="s">
        <v>289</v>
      </c>
      <c r="C24" s="22" t="s">
        <v>290</v>
      </c>
      <c r="D24" s="108"/>
      <c r="E24" s="120"/>
      <c r="F24" s="120"/>
      <c r="G24" s="120"/>
      <c r="H24" s="120"/>
      <c r="I24" s="120"/>
      <c r="J24" s="121"/>
      <c r="K24" s="122"/>
      <c r="L24" s="123"/>
      <c r="M24" s="124"/>
      <c r="N24" s="124"/>
    </row>
    <row r="25" spans="1:14" s="109" customFormat="1" ht="37.5">
      <c r="A25" s="119" t="s">
        <v>136</v>
      </c>
      <c r="B25" s="117" t="s">
        <v>291</v>
      </c>
      <c r="C25" s="22" t="s">
        <v>292</v>
      </c>
      <c r="D25" s="108"/>
      <c r="E25" s="120"/>
      <c r="F25" s="120"/>
      <c r="G25" s="120"/>
      <c r="H25" s="120"/>
      <c r="I25" s="120"/>
      <c r="J25" s="121"/>
      <c r="K25" s="122"/>
      <c r="L25" s="125"/>
      <c r="M25" s="124"/>
      <c r="N25" s="124"/>
    </row>
    <row r="26" spans="1:14" s="109" customFormat="1" ht="112.5">
      <c r="A26" s="119" t="s">
        <v>136</v>
      </c>
      <c r="B26" s="126" t="s">
        <v>293</v>
      </c>
      <c r="C26" s="22" t="s">
        <v>164</v>
      </c>
      <c r="D26" s="108"/>
      <c r="E26" s="120"/>
      <c r="F26" s="120"/>
      <c r="G26" s="120"/>
      <c r="H26" s="120"/>
      <c r="I26" s="120"/>
      <c r="J26" s="121"/>
      <c r="K26" s="122"/>
      <c r="L26" s="123"/>
      <c r="M26" s="127"/>
      <c r="N26" s="127"/>
    </row>
    <row r="27" spans="1:14" s="109" customFormat="1" ht="56.25">
      <c r="A27" s="119" t="s">
        <v>136</v>
      </c>
      <c r="B27" s="117" t="s">
        <v>294</v>
      </c>
      <c r="C27" s="22" t="s">
        <v>168</v>
      </c>
      <c r="D27" s="108"/>
      <c r="E27" s="128"/>
      <c r="F27" s="128"/>
      <c r="G27" s="128"/>
      <c r="H27" s="128"/>
      <c r="I27" s="128"/>
      <c r="J27" s="129"/>
      <c r="K27" s="130"/>
      <c r="L27" s="125"/>
      <c r="M27" s="131"/>
      <c r="N27" s="131"/>
    </row>
    <row r="28" spans="1:14" s="109" customFormat="1" ht="56.25">
      <c r="A28" s="119" t="s">
        <v>136</v>
      </c>
      <c r="B28" s="117" t="s">
        <v>295</v>
      </c>
      <c r="C28" s="22" t="s">
        <v>296</v>
      </c>
      <c r="D28" s="108"/>
      <c r="E28" s="128"/>
      <c r="F28" s="128"/>
      <c r="G28" s="128"/>
      <c r="H28" s="128"/>
      <c r="I28" s="128"/>
      <c r="J28" s="129"/>
      <c r="K28" s="130"/>
      <c r="L28" s="125"/>
      <c r="M28" s="131"/>
      <c r="N28" s="131"/>
    </row>
    <row r="29" spans="1:14" ht="56.25">
      <c r="A29" s="119" t="s">
        <v>136</v>
      </c>
      <c r="B29" s="126" t="s">
        <v>297</v>
      </c>
      <c r="C29" s="22" t="s">
        <v>298</v>
      </c>
      <c r="D29" s="51"/>
      <c r="E29" s="128"/>
      <c r="F29" s="128"/>
      <c r="G29" s="128"/>
      <c r="H29" s="128"/>
      <c r="I29" s="128"/>
      <c r="J29" s="129"/>
      <c r="K29" s="130"/>
      <c r="L29" s="125"/>
      <c r="M29" s="131"/>
      <c r="N29" s="131"/>
    </row>
    <row r="30" spans="1:14" ht="18.75">
      <c r="A30" s="94"/>
      <c r="B30" s="8"/>
      <c r="C30" s="132"/>
      <c r="D30" s="51"/>
      <c r="E30" s="128"/>
      <c r="F30" s="128"/>
      <c r="G30" s="128"/>
      <c r="H30" s="128"/>
      <c r="I30" s="128"/>
      <c r="J30" s="129"/>
      <c r="K30" s="130"/>
      <c r="L30" s="125"/>
      <c r="M30" s="131"/>
      <c r="N30" s="131"/>
    </row>
    <row r="33" spans="2:3" ht="15.75">
      <c r="B33" s="133"/>
      <c r="C33" s="134"/>
    </row>
    <row r="34" spans="2:3" ht="15.75">
      <c r="B34" s="133"/>
      <c r="C34" s="134"/>
    </row>
    <row r="35" spans="2:6" ht="15.75">
      <c r="B35" s="135"/>
      <c r="C35" s="136"/>
      <c r="D35" s="137"/>
      <c r="E35" s="137"/>
      <c r="F35" s="137"/>
    </row>
    <row r="36" spans="2:6" ht="15.75">
      <c r="B36" s="135"/>
      <c r="C36" s="136"/>
      <c r="D36" s="137"/>
      <c r="E36" s="137"/>
      <c r="F36" s="137"/>
    </row>
    <row r="37" spans="2:3" ht="15.75">
      <c r="B37" s="133"/>
      <c r="C37" s="134"/>
    </row>
    <row r="38" spans="2:3" ht="15.75">
      <c r="B38" s="133"/>
      <c r="C38" s="134"/>
    </row>
    <row r="39" spans="2:3" ht="15.75">
      <c r="B39" s="133"/>
      <c r="C39" s="134"/>
    </row>
    <row r="40" spans="2:3" ht="15.75">
      <c r="B40" s="133"/>
      <c r="C40" s="134"/>
    </row>
    <row r="41" spans="2:3" ht="15.75">
      <c r="B41" s="133"/>
      <c r="C41" s="134"/>
    </row>
    <row r="42" spans="2:3" ht="15.75">
      <c r="B42" s="133"/>
      <c r="C42" s="134"/>
    </row>
    <row r="43" spans="2:3" ht="15.75">
      <c r="B43" s="133"/>
      <c r="C43" s="138"/>
    </row>
    <row r="44" spans="2:3" ht="15.75">
      <c r="B44" s="133"/>
      <c r="C44" s="138"/>
    </row>
    <row r="45" spans="2:3" ht="15.75">
      <c r="B45" s="133"/>
      <c r="C45" s="138"/>
    </row>
    <row r="46" spans="2:3" ht="15.75">
      <c r="B46" s="133"/>
      <c r="C46" s="138"/>
    </row>
    <row r="47" spans="2:3" ht="15.75">
      <c r="B47" s="133"/>
      <c r="C47" s="138"/>
    </row>
  </sheetData>
  <sheetProtection/>
  <mergeCells count="3">
    <mergeCell ref="A6:C6"/>
    <mergeCell ref="A7:C7"/>
    <mergeCell ref="A8:C8"/>
  </mergeCells>
  <printOptions/>
  <pageMargins left="0.984251968503937" right="0.7086614173228347" top="0.7480314960629921" bottom="0.7480314960629921" header="0.31496062992125984" footer="0.31496062992125984"/>
  <pageSetup fitToHeight="50" fitToWidth="1"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sheetPr>
    <pageSetUpPr fitToPage="1"/>
  </sheetPr>
  <dimension ref="A1:E51"/>
  <sheetViews>
    <sheetView zoomScalePageLayoutView="0" workbookViewId="0" topLeftCell="A1">
      <selection activeCell="C13" sqref="C13"/>
    </sheetView>
  </sheetViews>
  <sheetFormatPr defaultColWidth="9.00390625" defaultRowHeight="12.75"/>
  <cols>
    <col min="1" max="1" width="53.875" style="0" customWidth="1"/>
    <col min="2" max="2" width="25.125" style="0" customWidth="1"/>
    <col min="3" max="3" width="21.625" style="0" customWidth="1"/>
    <col min="4" max="4" width="20.00390625" style="0" customWidth="1"/>
    <col min="5" max="5" width="0.12890625" style="0" customWidth="1"/>
  </cols>
  <sheetData>
    <row r="1" spans="1:5" ht="18.75">
      <c r="A1" s="12"/>
      <c r="B1" s="403" t="s">
        <v>737</v>
      </c>
      <c r="C1" s="403"/>
      <c r="D1" s="403"/>
      <c r="E1" s="85"/>
    </row>
    <row r="2" spans="1:5" ht="18.75">
      <c r="A2" s="12"/>
      <c r="B2" s="403" t="s">
        <v>858</v>
      </c>
      <c r="C2" s="403"/>
      <c r="D2" s="403"/>
      <c r="E2" s="85"/>
    </row>
    <row r="3" spans="1:5" ht="18.75">
      <c r="A3" s="403" t="s">
        <v>45</v>
      </c>
      <c r="B3" s="403"/>
      <c r="C3" s="403"/>
      <c r="D3" s="403"/>
      <c r="E3" s="85"/>
    </row>
    <row r="4" spans="1:5" ht="18.75">
      <c r="A4" s="12"/>
      <c r="B4" s="403" t="s">
        <v>1096</v>
      </c>
      <c r="C4" s="403"/>
      <c r="D4" s="403"/>
      <c r="E4" s="85"/>
    </row>
    <row r="5" spans="1:4" ht="18.75">
      <c r="A5" s="12"/>
      <c r="B5" s="12"/>
      <c r="C5" s="12"/>
      <c r="D5" s="12"/>
    </row>
    <row r="6" spans="1:4" ht="18.75">
      <c r="A6" s="384" t="s">
        <v>400</v>
      </c>
      <c r="B6" s="384"/>
      <c r="C6" s="384"/>
      <c r="D6" s="384"/>
    </row>
    <row r="7" spans="1:4" ht="18.75">
      <c r="A7" s="384" t="s">
        <v>401</v>
      </c>
      <c r="B7" s="384"/>
      <c r="C7" s="384"/>
      <c r="D7" s="384"/>
    </row>
    <row r="8" spans="1:4" ht="18.75">
      <c r="A8" s="402" t="s">
        <v>402</v>
      </c>
      <c r="B8" s="402"/>
      <c r="C8" s="402"/>
      <c r="D8" s="402"/>
    </row>
    <row r="9" spans="1:4" ht="18.75">
      <c r="A9" s="402" t="s">
        <v>1095</v>
      </c>
      <c r="B9" s="402"/>
      <c r="C9" s="402"/>
      <c r="D9" s="402"/>
    </row>
    <row r="10" spans="1:4" ht="20.25" customHeight="1">
      <c r="A10" s="192"/>
      <c r="B10" s="193"/>
      <c r="C10" s="193"/>
      <c r="D10" s="193"/>
    </row>
    <row r="11" spans="1:4" ht="75">
      <c r="A11" s="194" t="s">
        <v>299</v>
      </c>
      <c r="B11" s="195" t="s">
        <v>403</v>
      </c>
      <c r="C11" s="195" t="s">
        <v>404</v>
      </c>
      <c r="D11" s="195" t="s">
        <v>405</v>
      </c>
    </row>
    <row r="12" spans="1:4" s="235" customFormat="1" ht="11.25">
      <c r="A12" s="237">
        <v>1</v>
      </c>
      <c r="B12" s="238">
        <v>2</v>
      </c>
      <c r="C12" s="238">
        <v>3</v>
      </c>
      <c r="D12" s="238">
        <v>4</v>
      </c>
    </row>
    <row r="13" spans="1:4" s="235" customFormat="1" ht="75">
      <c r="A13" s="294" t="s">
        <v>902</v>
      </c>
      <c r="B13" s="195"/>
      <c r="C13" s="195"/>
      <c r="D13" s="195"/>
    </row>
    <row r="14" spans="1:4" ht="37.5">
      <c r="A14" s="196" t="s">
        <v>300</v>
      </c>
      <c r="B14" s="197">
        <v>100</v>
      </c>
      <c r="C14" s="198"/>
      <c r="D14" s="198"/>
    </row>
    <row r="15" spans="1:4" ht="112.5">
      <c r="A15" s="196" t="s">
        <v>301</v>
      </c>
      <c r="B15" s="197">
        <v>100</v>
      </c>
      <c r="C15" s="198"/>
      <c r="D15" s="198"/>
    </row>
    <row r="16" spans="1:4" ht="112.5">
      <c r="A16" s="196" t="s">
        <v>406</v>
      </c>
      <c r="B16" s="197"/>
      <c r="C16" s="198">
        <v>100</v>
      </c>
      <c r="D16" s="198"/>
    </row>
    <row r="17" spans="1:4" ht="112.5">
      <c r="A17" s="196" t="s">
        <v>407</v>
      </c>
      <c r="B17" s="199"/>
      <c r="C17" s="198"/>
      <c r="D17" s="198">
        <v>100</v>
      </c>
    </row>
    <row r="18" spans="1:4" ht="56.25">
      <c r="A18" s="196" t="s">
        <v>302</v>
      </c>
      <c r="B18" s="199">
        <v>100</v>
      </c>
      <c r="C18" s="198"/>
      <c r="D18" s="198"/>
    </row>
    <row r="19" spans="1:4" ht="56.25">
      <c r="A19" s="196" t="s">
        <v>408</v>
      </c>
      <c r="B19" s="199"/>
      <c r="C19" s="198">
        <v>100</v>
      </c>
      <c r="D19" s="198"/>
    </row>
    <row r="20" spans="1:4" ht="56.25">
      <c r="A20" s="196" t="s">
        <v>409</v>
      </c>
      <c r="B20" s="199"/>
      <c r="C20" s="198"/>
      <c r="D20" s="198">
        <v>100</v>
      </c>
    </row>
    <row r="21" spans="1:4" ht="56.25">
      <c r="A21" s="196" t="s">
        <v>52</v>
      </c>
      <c r="B21" s="199"/>
      <c r="C21" s="198"/>
      <c r="D21" s="198"/>
    </row>
    <row r="22" spans="1:4" ht="56.25">
      <c r="A22" s="196" t="s">
        <v>55</v>
      </c>
      <c r="B22" s="199">
        <v>100</v>
      </c>
      <c r="C22" s="198"/>
      <c r="D22" s="198"/>
    </row>
    <row r="23" spans="1:4" ht="56.25">
      <c r="A23" s="196" t="s">
        <v>903</v>
      </c>
      <c r="B23" s="199"/>
      <c r="C23" s="198">
        <v>100</v>
      </c>
      <c r="D23" s="198"/>
    </row>
    <row r="24" spans="1:4" ht="56.25">
      <c r="A24" s="196" t="s">
        <v>904</v>
      </c>
      <c r="B24" s="199"/>
      <c r="C24" s="198"/>
      <c r="D24" s="198">
        <v>100</v>
      </c>
    </row>
    <row r="25" spans="1:4" ht="75">
      <c r="A25" s="196" t="s">
        <v>905</v>
      </c>
      <c r="B25" s="199">
        <v>100</v>
      </c>
      <c r="C25" s="198"/>
      <c r="D25" s="198"/>
    </row>
    <row r="26" spans="1:4" ht="75">
      <c r="A26" s="196" t="s">
        <v>906</v>
      </c>
      <c r="B26" s="199"/>
      <c r="C26" s="198">
        <v>100</v>
      </c>
      <c r="D26" s="198"/>
    </row>
    <row r="27" spans="1:4" ht="75">
      <c r="A27" s="196" t="s">
        <v>907</v>
      </c>
      <c r="B27" s="199"/>
      <c r="C27" s="198"/>
      <c r="D27" s="198">
        <v>100</v>
      </c>
    </row>
    <row r="28" spans="1:4" ht="37.5">
      <c r="A28" s="196" t="s">
        <v>363</v>
      </c>
      <c r="B28" s="199">
        <v>100</v>
      </c>
      <c r="C28" s="198"/>
      <c r="D28" s="198"/>
    </row>
    <row r="29" spans="1:4" ht="37.5">
      <c r="A29" s="196" t="s">
        <v>410</v>
      </c>
      <c r="B29" s="199"/>
      <c r="C29" s="198">
        <v>100</v>
      </c>
      <c r="D29" s="198"/>
    </row>
    <row r="30" spans="1:4" ht="37.5">
      <c r="A30" s="196" t="s">
        <v>411</v>
      </c>
      <c r="B30" s="199"/>
      <c r="C30" s="198"/>
      <c r="D30" s="198">
        <v>100</v>
      </c>
    </row>
    <row r="31" spans="1:4" ht="75">
      <c r="A31" s="196" t="s">
        <v>213</v>
      </c>
      <c r="B31" s="199">
        <v>100</v>
      </c>
      <c r="C31" s="198"/>
      <c r="D31" s="198"/>
    </row>
    <row r="32" spans="1:4" ht="75">
      <c r="A32" s="200" t="s">
        <v>412</v>
      </c>
      <c r="B32" s="199"/>
      <c r="C32" s="198">
        <v>100</v>
      </c>
      <c r="D32" s="198"/>
    </row>
    <row r="33" spans="1:4" ht="75">
      <c r="A33" s="200" t="s">
        <v>413</v>
      </c>
      <c r="B33" s="199"/>
      <c r="C33" s="198"/>
      <c r="D33" s="198">
        <v>100</v>
      </c>
    </row>
    <row r="34" spans="1:4" ht="37.5">
      <c r="A34" s="200" t="s">
        <v>908</v>
      </c>
      <c r="B34" s="199"/>
      <c r="C34" s="198"/>
      <c r="D34" s="198"/>
    </row>
    <row r="35" spans="1:4" ht="93.75">
      <c r="A35" s="201" t="s">
        <v>303</v>
      </c>
      <c r="B35" s="199">
        <v>100</v>
      </c>
      <c r="C35" s="198"/>
      <c r="D35" s="198"/>
    </row>
    <row r="36" spans="1:4" ht="131.25">
      <c r="A36" s="201" t="s">
        <v>909</v>
      </c>
      <c r="B36" s="199"/>
      <c r="C36" s="198"/>
      <c r="D36" s="198"/>
    </row>
    <row r="37" spans="1:4" ht="37.5">
      <c r="A37" s="201" t="s">
        <v>910</v>
      </c>
      <c r="B37" s="199"/>
      <c r="C37" s="198"/>
      <c r="D37" s="198"/>
    </row>
    <row r="38" spans="1:4" ht="37.5">
      <c r="A38" s="200" t="s">
        <v>223</v>
      </c>
      <c r="B38" s="199">
        <v>100</v>
      </c>
      <c r="C38" s="202"/>
      <c r="D38" s="202"/>
    </row>
    <row r="39" spans="1:4" ht="37.5">
      <c r="A39" s="200" t="s">
        <v>414</v>
      </c>
      <c r="B39" s="199"/>
      <c r="C39" s="202">
        <v>100</v>
      </c>
      <c r="D39" s="202"/>
    </row>
    <row r="40" spans="1:4" ht="37.5">
      <c r="A40" s="200" t="s">
        <v>415</v>
      </c>
      <c r="B40" s="202"/>
      <c r="C40" s="202"/>
      <c r="D40" s="202">
        <v>100</v>
      </c>
    </row>
    <row r="41" spans="1:4" ht="37.5">
      <c r="A41" s="203" t="s">
        <v>61</v>
      </c>
      <c r="B41" s="204">
        <v>100</v>
      </c>
      <c r="C41" s="204"/>
      <c r="D41" s="204"/>
    </row>
    <row r="42" spans="1:4" ht="37.5">
      <c r="A42" s="203" t="s">
        <v>416</v>
      </c>
      <c r="B42" s="204"/>
      <c r="C42" s="204">
        <v>100</v>
      </c>
      <c r="D42" s="204"/>
    </row>
    <row r="43" spans="1:4" ht="37.5">
      <c r="A43" s="203" t="s">
        <v>417</v>
      </c>
      <c r="B43" s="204"/>
      <c r="C43" s="204"/>
      <c r="D43" s="204">
        <v>100</v>
      </c>
    </row>
    <row r="44" spans="1:4" ht="37.5">
      <c r="A44" s="203" t="s">
        <v>911</v>
      </c>
      <c r="B44" s="204"/>
      <c r="C44" s="204"/>
      <c r="D44" s="204"/>
    </row>
    <row r="45" spans="1:4" ht="112.5">
      <c r="A45" s="203" t="s">
        <v>418</v>
      </c>
      <c r="B45" s="198">
        <v>100</v>
      </c>
      <c r="C45" s="198"/>
      <c r="D45" s="198"/>
    </row>
    <row r="46" spans="1:4" ht="112.5">
      <c r="A46" s="203" t="s">
        <v>421</v>
      </c>
      <c r="B46" s="198"/>
      <c r="C46" s="198">
        <v>100</v>
      </c>
      <c r="D46" s="198"/>
    </row>
    <row r="47" spans="1:4" ht="112.5">
      <c r="A47" s="203" t="s">
        <v>422</v>
      </c>
      <c r="B47" s="198"/>
      <c r="C47" s="198"/>
      <c r="D47" s="198">
        <v>100</v>
      </c>
    </row>
    <row r="48" spans="1:4" ht="75">
      <c r="A48" s="203" t="s">
        <v>231</v>
      </c>
      <c r="B48" s="205">
        <v>100</v>
      </c>
      <c r="C48" s="205"/>
      <c r="D48" s="205"/>
    </row>
    <row r="49" spans="1:4" ht="75">
      <c r="A49" s="203" t="s">
        <v>419</v>
      </c>
      <c r="B49" s="205"/>
      <c r="C49" s="205">
        <v>100</v>
      </c>
      <c r="D49" s="205"/>
    </row>
    <row r="50" spans="1:4" ht="75">
      <c r="A50" s="203" t="s">
        <v>420</v>
      </c>
      <c r="B50" s="205"/>
      <c r="C50" s="205"/>
      <c r="D50" s="205">
        <v>100</v>
      </c>
    </row>
    <row r="51" spans="1:4" ht="18.75">
      <c r="A51" s="12"/>
      <c r="B51" s="12"/>
      <c r="C51" s="12"/>
      <c r="D51" s="12"/>
    </row>
  </sheetData>
  <sheetProtection/>
  <mergeCells count="8">
    <mergeCell ref="A7:D7"/>
    <mergeCell ref="A8:D8"/>
    <mergeCell ref="A9:D9"/>
    <mergeCell ref="B1:D1"/>
    <mergeCell ref="B2:D2"/>
    <mergeCell ref="A3:D3"/>
    <mergeCell ref="B4:D4"/>
    <mergeCell ref="A6:D6"/>
  </mergeCells>
  <printOptions/>
  <pageMargins left="0.984251968503937" right="0.1968503937007874" top="0.1968503937007874" bottom="0.1968503937007874" header="0.31496062992125984" footer="0.31496062992125984"/>
  <pageSetup fitToHeight="50" fitToWidth="1" horizontalDpi="600" verticalDpi="600" orientation="portrait" paperSize="9" scale="76" r:id="rId1"/>
</worksheet>
</file>

<file path=xl/worksheets/sheet12.xml><?xml version="1.0" encoding="utf-8"?>
<worksheet xmlns="http://schemas.openxmlformats.org/spreadsheetml/2006/main" xmlns:r="http://schemas.openxmlformats.org/officeDocument/2006/relationships">
  <dimension ref="A1:F26"/>
  <sheetViews>
    <sheetView zoomScalePageLayoutView="0" workbookViewId="0" topLeftCell="A1">
      <selection activeCell="K23" sqref="K23"/>
    </sheetView>
  </sheetViews>
  <sheetFormatPr defaultColWidth="9.00390625" defaultRowHeight="12.75"/>
  <cols>
    <col min="1" max="1" width="9.875" style="0" customWidth="1"/>
    <col min="2" max="2" width="16.25390625" style="0" customWidth="1"/>
    <col min="3" max="3" width="19.25390625" style="0" customWidth="1"/>
    <col min="4" max="4" width="20.25390625" style="0" customWidth="1"/>
    <col min="5" max="5" width="19.25390625" style="0" customWidth="1"/>
  </cols>
  <sheetData>
    <row r="1" spans="1:5" ht="18.75">
      <c r="A1" s="12"/>
      <c r="B1" s="12"/>
      <c r="C1" s="12"/>
      <c r="D1" s="414" t="s">
        <v>304</v>
      </c>
      <c r="E1" s="414"/>
    </row>
    <row r="2" spans="1:5" ht="18.75" hidden="1">
      <c r="A2" s="12"/>
      <c r="B2" s="12"/>
      <c r="C2" s="12"/>
      <c r="D2" s="380" t="s">
        <v>277</v>
      </c>
      <c r="E2" s="380"/>
    </row>
    <row r="3" spans="1:5" ht="16.5" customHeight="1">
      <c r="A3" s="12"/>
      <c r="B3" s="12"/>
      <c r="C3" s="12"/>
      <c r="D3" s="380" t="s">
        <v>277</v>
      </c>
      <c r="E3" s="380"/>
    </row>
    <row r="4" spans="1:5" ht="18.75">
      <c r="A4" s="12"/>
      <c r="B4" s="12"/>
      <c r="C4" s="415" t="s">
        <v>306</v>
      </c>
      <c r="D4" s="416"/>
      <c r="E4" s="416"/>
    </row>
    <row r="5" spans="1:6" ht="18.75">
      <c r="A5" s="12"/>
      <c r="B5" s="13"/>
      <c r="C5" s="415" t="s">
        <v>738</v>
      </c>
      <c r="D5" s="417"/>
      <c r="E5" s="417"/>
      <c r="F5" s="6"/>
    </row>
    <row r="6" spans="1:5" ht="18.75">
      <c r="A6" s="12"/>
      <c r="B6" s="12"/>
      <c r="C6" s="12"/>
      <c r="D6" s="12"/>
      <c r="E6" s="12"/>
    </row>
    <row r="7" spans="1:5" ht="18.75">
      <c r="A7" s="12"/>
      <c r="B7" s="382" t="s">
        <v>307</v>
      </c>
      <c r="C7" s="382"/>
      <c r="D7" s="382"/>
      <c r="E7" s="382"/>
    </row>
    <row r="8" spans="1:5" ht="18.75">
      <c r="A8" s="12"/>
      <c r="B8" s="382" t="s">
        <v>308</v>
      </c>
      <c r="C8" s="382"/>
      <c r="D8" s="382"/>
      <c r="E8" s="382"/>
    </row>
    <row r="9" spans="1:5" ht="18.75">
      <c r="A9" s="12"/>
      <c r="B9" s="382" t="s">
        <v>812</v>
      </c>
      <c r="C9" s="382"/>
      <c r="D9" s="382"/>
      <c r="E9" s="382"/>
    </row>
    <row r="10" spans="1:5" ht="18.75">
      <c r="A10" s="12"/>
      <c r="B10" s="12"/>
      <c r="C10" s="12"/>
      <c r="D10" s="12"/>
      <c r="E10" s="12"/>
    </row>
    <row r="11" spans="1:5" ht="18.75">
      <c r="A11" s="12"/>
      <c r="B11" s="404" t="s">
        <v>309</v>
      </c>
      <c r="C11" s="404"/>
      <c r="D11" s="404"/>
      <c r="E11" s="404"/>
    </row>
    <row r="12" spans="1:5" ht="18.75">
      <c r="A12" s="12"/>
      <c r="B12" s="404" t="s">
        <v>310</v>
      </c>
      <c r="C12" s="404"/>
      <c r="D12" s="404"/>
      <c r="E12" s="404"/>
    </row>
    <row r="13" spans="1:5" ht="18.75">
      <c r="A13" s="12"/>
      <c r="B13" s="12"/>
      <c r="C13" s="12"/>
      <c r="D13" s="12"/>
      <c r="E13" s="12"/>
    </row>
    <row r="14" spans="1:5" ht="62.25" customHeight="1">
      <c r="A14" s="15" t="s">
        <v>305</v>
      </c>
      <c r="B14" s="15" t="s">
        <v>311</v>
      </c>
      <c r="C14" s="15" t="s">
        <v>312</v>
      </c>
      <c r="D14" s="15" t="s">
        <v>313</v>
      </c>
      <c r="E14" s="15" t="s">
        <v>314</v>
      </c>
    </row>
    <row r="15" spans="1:5" s="235" customFormat="1" ht="11.25">
      <c r="A15" s="239">
        <v>1</v>
      </c>
      <c r="B15" s="239">
        <v>2</v>
      </c>
      <c r="C15" s="239">
        <v>3</v>
      </c>
      <c r="D15" s="239">
        <v>4</v>
      </c>
      <c r="E15" s="239">
        <v>5</v>
      </c>
    </row>
    <row r="16" spans="1:5" ht="27" customHeight="1">
      <c r="A16" s="140"/>
      <c r="B16" s="140"/>
      <c r="C16" s="140"/>
      <c r="D16" s="140"/>
      <c r="E16" s="140"/>
    </row>
    <row r="17" spans="1:5" ht="18.75">
      <c r="A17" s="140"/>
      <c r="B17" s="140" t="s">
        <v>315</v>
      </c>
      <c r="C17" s="140"/>
      <c r="D17" s="141">
        <v>0</v>
      </c>
      <c r="E17" s="140"/>
    </row>
    <row r="18" spans="1:5" ht="18.75">
      <c r="A18" s="12"/>
      <c r="B18" s="12"/>
      <c r="C18" s="12"/>
      <c r="D18" s="12"/>
      <c r="E18" s="12"/>
    </row>
    <row r="19" spans="1:5" ht="18.75">
      <c r="A19" s="12"/>
      <c r="B19" s="12"/>
      <c r="C19" s="12"/>
      <c r="D19" s="12"/>
      <c r="E19" s="12"/>
    </row>
    <row r="20" spans="1:5" ht="18.75">
      <c r="A20" s="12"/>
      <c r="B20" s="404" t="s">
        <v>316</v>
      </c>
      <c r="C20" s="404"/>
      <c r="D20" s="404"/>
      <c r="E20" s="404"/>
    </row>
    <row r="21" spans="1:5" ht="18.75">
      <c r="A21" s="12"/>
      <c r="B21" s="404" t="s">
        <v>317</v>
      </c>
      <c r="C21" s="404"/>
      <c r="D21" s="404"/>
      <c r="E21" s="404"/>
    </row>
    <row r="22" spans="1:5" ht="18.75">
      <c r="A22" s="12"/>
      <c r="B22" s="404" t="s">
        <v>318</v>
      </c>
      <c r="C22" s="404"/>
      <c r="D22" s="404"/>
      <c r="E22" s="404"/>
    </row>
    <row r="23" spans="1:5" ht="18.75">
      <c r="A23" s="12"/>
      <c r="B23" s="139"/>
      <c r="C23" s="139"/>
      <c r="D23" s="139"/>
      <c r="E23" s="139"/>
    </row>
    <row r="24" spans="1:5" ht="96" customHeight="1">
      <c r="A24" s="381" t="s">
        <v>319</v>
      </c>
      <c r="B24" s="405"/>
      <c r="C24" s="405"/>
      <c r="D24" s="406" t="s">
        <v>320</v>
      </c>
      <c r="E24" s="407"/>
    </row>
    <row r="25" spans="1:5" ht="63.75" customHeight="1">
      <c r="A25" s="408" t="s">
        <v>321</v>
      </c>
      <c r="B25" s="409"/>
      <c r="C25" s="409"/>
      <c r="D25" s="410">
        <v>0</v>
      </c>
      <c r="E25" s="411"/>
    </row>
    <row r="26" spans="1:5" ht="59.25" customHeight="1">
      <c r="A26" s="408" t="s">
        <v>322</v>
      </c>
      <c r="B26" s="408"/>
      <c r="C26" s="408"/>
      <c r="D26" s="412">
        <v>0</v>
      </c>
      <c r="E26" s="413"/>
    </row>
  </sheetData>
  <sheetProtection/>
  <mergeCells count="19">
    <mergeCell ref="D1:E1"/>
    <mergeCell ref="D2:E2"/>
    <mergeCell ref="D3:E3"/>
    <mergeCell ref="C4:E4"/>
    <mergeCell ref="C5:E5"/>
    <mergeCell ref="B7:E7"/>
    <mergeCell ref="B8:E8"/>
    <mergeCell ref="B9:E9"/>
    <mergeCell ref="B11:E11"/>
    <mergeCell ref="B12:E12"/>
    <mergeCell ref="B20:E20"/>
    <mergeCell ref="B21:E21"/>
    <mergeCell ref="B22:E22"/>
    <mergeCell ref="A24:C24"/>
    <mergeCell ref="D24:E24"/>
    <mergeCell ref="A25:C25"/>
    <mergeCell ref="D25:E25"/>
    <mergeCell ref="A26:C26"/>
    <mergeCell ref="D26:E26"/>
  </mergeCells>
  <printOptions/>
  <pageMargins left="0.984251968503937" right="0.7086614173228347" top="0.7480314960629921" bottom="0.7480314960629921" header="0.31496062992125984" footer="0.3149606299212598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F958"/>
  <sheetViews>
    <sheetView zoomScalePageLayoutView="0" workbookViewId="0" topLeftCell="A1">
      <selection activeCell="F19" sqref="F19"/>
    </sheetView>
  </sheetViews>
  <sheetFormatPr defaultColWidth="9.00390625" defaultRowHeight="12.75"/>
  <cols>
    <col min="1" max="1" width="57.00390625" style="4" customWidth="1"/>
    <col min="2" max="2" width="17.75390625" style="4" customWidth="1"/>
    <col min="3" max="16384" width="9.125" style="4" customWidth="1"/>
  </cols>
  <sheetData>
    <row r="1" spans="1:2" ht="18.75">
      <c r="A1" s="423" t="s">
        <v>730</v>
      </c>
      <c r="B1" s="423"/>
    </row>
    <row r="2" spans="1:6" ht="18.75">
      <c r="A2" s="423" t="s">
        <v>277</v>
      </c>
      <c r="B2" s="424"/>
      <c r="C2" s="236"/>
      <c r="D2" s="236"/>
      <c r="E2" s="236"/>
      <c r="F2" s="236"/>
    </row>
    <row r="3" spans="1:6" ht="18.75">
      <c r="A3" s="414" t="s">
        <v>45</v>
      </c>
      <c r="B3" s="414"/>
      <c r="C3" s="236"/>
      <c r="D3" s="236"/>
      <c r="E3" s="236"/>
      <c r="F3" s="236"/>
    </row>
    <row r="4" spans="1:6" ht="18.75">
      <c r="A4" s="414" t="s">
        <v>813</v>
      </c>
      <c r="B4" s="414"/>
      <c r="C4" s="236"/>
      <c r="D4" s="236"/>
      <c r="E4" s="236"/>
      <c r="F4" s="236"/>
    </row>
    <row r="5" spans="1:6" ht="18">
      <c r="A5" s="424"/>
      <c r="B5" s="424"/>
      <c r="C5" s="236"/>
      <c r="D5" s="236"/>
      <c r="E5" s="236"/>
      <c r="F5" s="236"/>
    </row>
    <row r="6" spans="1:6" ht="18.75">
      <c r="A6" s="414" t="s">
        <v>323</v>
      </c>
      <c r="B6" s="414"/>
      <c r="C6" s="236"/>
      <c r="D6" s="236"/>
      <c r="E6" s="236"/>
      <c r="F6" s="236"/>
    </row>
    <row r="7" spans="1:2" ht="58.5" customHeight="1">
      <c r="A7" s="418" t="s">
        <v>814</v>
      </c>
      <c r="B7" s="418"/>
    </row>
    <row r="8" spans="1:2" ht="18.75">
      <c r="A8" s="64"/>
      <c r="B8" s="64"/>
    </row>
    <row r="9" spans="1:2" ht="18.75">
      <c r="A9" s="419" t="s">
        <v>179</v>
      </c>
      <c r="B9" s="420"/>
    </row>
    <row r="10" spans="1:2" ht="73.5" customHeight="1">
      <c r="A10" s="421" t="s">
        <v>324</v>
      </c>
      <c r="B10" s="422"/>
    </row>
    <row r="11" spans="1:2" ht="18.75">
      <c r="A11" s="31"/>
      <c r="B11" s="32"/>
    </row>
    <row r="12" spans="1:2" ht="37.5">
      <c r="A12" s="33" t="s">
        <v>180</v>
      </c>
      <c r="B12" s="33" t="s">
        <v>46</v>
      </c>
    </row>
    <row r="13" spans="1:2" ht="18.75">
      <c r="A13" s="142" t="s">
        <v>181</v>
      </c>
      <c r="B13" s="290">
        <f>SUM(B15:B24)</f>
        <v>632.5</v>
      </c>
    </row>
    <row r="14" spans="1:2" ht="18.75">
      <c r="A14" s="31"/>
      <c r="B14" s="165"/>
    </row>
    <row r="15" spans="1:2" ht="18.75">
      <c r="A15" s="35" t="s">
        <v>190</v>
      </c>
      <c r="B15" s="291">
        <v>412.09</v>
      </c>
    </row>
    <row r="16" spans="1:2" ht="18.75">
      <c r="A16" s="35" t="s">
        <v>191</v>
      </c>
      <c r="B16" s="291">
        <v>67.62</v>
      </c>
    </row>
    <row r="17" spans="1:2" ht="18.75">
      <c r="A17" s="35" t="s">
        <v>182</v>
      </c>
      <c r="B17" s="166">
        <v>52.8</v>
      </c>
    </row>
    <row r="18" spans="1:2" ht="18.75">
      <c r="A18" s="35" t="s">
        <v>183</v>
      </c>
      <c r="B18" s="166">
        <v>23.01</v>
      </c>
    </row>
    <row r="19" spans="1:2" ht="18.75">
      <c r="A19" s="35" t="s">
        <v>184</v>
      </c>
      <c r="B19" s="166">
        <v>12.03</v>
      </c>
    </row>
    <row r="20" spans="1:2" ht="18.75">
      <c r="A20" s="35" t="s">
        <v>185</v>
      </c>
      <c r="B20" s="166">
        <v>6.75</v>
      </c>
    </row>
    <row r="21" spans="1:2" ht="18.75">
      <c r="A21" s="35" t="s">
        <v>186</v>
      </c>
      <c r="B21" s="166">
        <v>1.62</v>
      </c>
    </row>
    <row r="22" spans="1:2" ht="18.75">
      <c r="A22" s="35" t="s">
        <v>187</v>
      </c>
      <c r="B22" s="166">
        <v>8.7</v>
      </c>
    </row>
    <row r="23" spans="1:2" ht="18.75">
      <c r="A23" s="35" t="s">
        <v>189</v>
      </c>
      <c r="B23" s="166">
        <v>40.08</v>
      </c>
    </row>
    <row r="24" spans="1:2" ht="18.75">
      <c r="A24" s="35" t="s">
        <v>188</v>
      </c>
      <c r="B24" s="166">
        <v>7.8</v>
      </c>
    </row>
    <row r="25" spans="1:2" ht="15.75">
      <c r="A25" s="70"/>
      <c r="B25" s="40"/>
    </row>
    <row r="26" spans="1:2" ht="15.75">
      <c r="A26" s="70"/>
      <c r="B26" s="40"/>
    </row>
    <row r="27" spans="1:2" ht="15.75">
      <c r="A27" s="78"/>
      <c r="B27" s="40"/>
    </row>
    <row r="28" spans="1:2" ht="15.75">
      <c r="A28" s="70"/>
      <c r="B28" s="40"/>
    </row>
    <row r="29" spans="1:2" ht="15.75">
      <c r="A29" s="70"/>
      <c r="B29" s="40"/>
    </row>
    <row r="30" spans="1:2" ht="15.75">
      <c r="A30" s="70"/>
      <c r="B30" s="40"/>
    </row>
    <row r="31" spans="1:2" ht="15.75">
      <c r="A31" s="70"/>
      <c r="B31" s="40"/>
    </row>
    <row r="32" spans="1:2" ht="15.75">
      <c r="A32" s="70"/>
      <c r="B32" s="40"/>
    </row>
    <row r="33" spans="1:2" ht="15.75">
      <c r="A33" s="70"/>
      <c r="B33" s="40"/>
    </row>
    <row r="34" spans="1:2" ht="15.75">
      <c r="A34" s="70"/>
      <c r="B34" s="40"/>
    </row>
    <row r="35" spans="1:2" ht="15.75">
      <c r="A35" s="70"/>
      <c r="B35" s="40"/>
    </row>
    <row r="36" spans="1:2" ht="15.75">
      <c r="A36" s="78"/>
      <c r="B36" s="40"/>
    </row>
    <row r="37" spans="1:2" ht="15.75">
      <c r="A37" s="78"/>
      <c r="B37" s="42"/>
    </row>
    <row r="38" spans="1:2" ht="15.75">
      <c r="A38" s="70"/>
      <c r="B38" s="42"/>
    </row>
    <row r="39" spans="1:2" ht="15.75">
      <c r="A39" s="70"/>
      <c r="B39" s="40"/>
    </row>
    <row r="40" spans="1:2" ht="15.75">
      <c r="A40" s="78"/>
      <c r="B40" s="42"/>
    </row>
    <row r="41" spans="1:2" ht="15.75">
      <c r="A41" s="78"/>
      <c r="B41" s="42"/>
    </row>
    <row r="42" spans="1:2" ht="15.75">
      <c r="A42" s="78"/>
      <c r="B42" s="42"/>
    </row>
    <row r="43" spans="1:2" ht="15.75">
      <c r="A43" s="78"/>
      <c r="B43" s="42"/>
    </row>
    <row r="44" spans="1:2" ht="15.75">
      <c r="A44" s="78"/>
      <c r="B44" s="42"/>
    </row>
    <row r="45" spans="1:2" ht="15.75">
      <c r="A45" s="78"/>
      <c r="B45" s="42"/>
    </row>
    <row r="46" spans="1:2" ht="15.75">
      <c r="A46" s="78"/>
      <c r="B46" s="42"/>
    </row>
    <row r="47" spans="1:2" ht="15.75">
      <c r="A47" s="10"/>
      <c r="B47" s="42"/>
    </row>
    <row r="48" spans="1:2" ht="15.75">
      <c r="A48" s="79"/>
      <c r="B48" s="241"/>
    </row>
    <row r="49" ht="15.75">
      <c r="B49" s="242"/>
    </row>
    <row r="50" ht="15.75">
      <c r="B50" s="242"/>
    </row>
    <row r="51" ht="15.75">
      <c r="B51" s="242"/>
    </row>
    <row r="52" ht="15.75">
      <c r="B52" s="242"/>
    </row>
    <row r="53" ht="15.75">
      <c r="B53" s="242"/>
    </row>
    <row r="54" ht="15.75">
      <c r="B54" s="242"/>
    </row>
    <row r="55" ht="15.75">
      <c r="B55" s="242"/>
    </row>
    <row r="56" ht="15.75">
      <c r="B56" s="242"/>
    </row>
    <row r="57" ht="15.75">
      <c r="B57" s="242"/>
    </row>
    <row r="58" ht="15.75">
      <c r="B58" s="242"/>
    </row>
    <row r="59" ht="15.75">
      <c r="B59" s="242"/>
    </row>
    <row r="60" ht="15.75">
      <c r="B60" s="242"/>
    </row>
    <row r="61" ht="15.75">
      <c r="B61" s="242"/>
    </row>
    <row r="62" ht="15.75">
      <c r="B62" s="242"/>
    </row>
    <row r="63" ht="15.75">
      <c r="B63" s="242"/>
    </row>
    <row r="64" ht="15.75">
      <c r="B64" s="242"/>
    </row>
    <row r="65" ht="15.75">
      <c r="B65" s="242"/>
    </row>
    <row r="66" ht="15.75">
      <c r="B66" s="242"/>
    </row>
    <row r="67" ht="15.75">
      <c r="B67" s="242"/>
    </row>
    <row r="68" ht="15.75">
      <c r="B68" s="242"/>
    </row>
    <row r="69" ht="15.75">
      <c r="B69" s="242"/>
    </row>
    <row r="70" ht="15.75">
      <c r="B70" s="242"/>
    </row>
    <row r="71" ht="15.75">
      <c r="B71" s="242"/>
    </row>
    <row r="72" ht="15.75">
      <c r="B72" s="242"/>
    </row>
    <row r="73" ht="15.75">
      <c r="B73" s="242"/>
    </row>
    <row r="74" ht="15.75">
      <c r="B74" s="242"/>
    </row>
    <row r="75" ht="15.75">
      <c r="B75" s="242"/>
    </row>
    <row r="76" ht="15.75">
      <c r="B76" s="242"/>
    </row>
    <row r="77" ht="15.75">
      <c r="B77" s="242"/>
    </row>
    <row r="78" ht="15.75">
      <c r="B78" s="242"/>
    </row>
    <row r="79" ht="15.75">
      <c r="B79" s="242"/>
    </row>
    <row r="80" ht="15.75">
      <c r="B80" s="242"/>
    </row>
    <row r="81" ht="15.75">
      <c r="B81" s="242"/>
    </row>
    <row r="82" ht="15.75">
      <c r="B82" s="242"/>
    </row>
    <row r="83" ht="15.75">
      <c r="B83" s="242"/>
    </row>
    <row r="84" ht="15.75">
      <c r="B84" s="242"/>
    </row>
    <row r="85" ht="15.75">
      <c r="B85" s="242"/>
    </row>
    <row r="86" ht="15.75">
      <c r="B86" s="242"/>
    </row>
    <row r="87" ht="15.75">
      <c r="B87" s="242"/>
    </row>
    <row r="88" ht="15.75">
      <c r="B88" s="242"/>
    </row>
    <row r="89" ht="15.75">
      <c r="B89" s="242"/>
    </row>
    <row r="90" ht="15.75">
      <c r="B90" s="242"/>
    </row>
    <row r="91" ht="15.75">
      <c r="B91" s="242"/>
    </row>
    <row r="92" ht="15.75">
      <c r="B92" s="242"/>
    </row>
    <row r="93" ht="15.75">
      <c r="B93" s="242"/>
    </row>
    <row r="94" ht="15.75">
      <c r="B94" s="242"/>
    </row>
    <row r="95" ht="15.75">
      <c r="B95" s="242"/>
    </row>
    <row r="96" ht="15.75">
      <c r="B96" s="242"/>
    </row>
    <row r="97" ht="15.75">
      <c r="B97" s="242"/>
    </row>
    <row r="98" ht="15.75">
      <c r="B98" s="242"/>
    </row>
    <row r="99" ht="15.75">
      <c r="B99" s="242"/>
    </row>
    <row r="100" ht="15.75">
      <c r="B100" s="242"/>
    </row>
    <row r="101" ht="15.75">
      <c r="B101" s="242"/>
    </row>
    <row r="102" ht="15.75">
      <c r="B102" s="242"/>
    </row>
    <row r="103" ht="15.75">
      <c r="B103" s="242"/>
    </row>
    <row r="104" ht="15.75">
      <c r="B104" s="242"/>
    </row>
    <row r="105" ht="15.75">
      <c r="B105" s="242"/>
    </row>
    <row r="106" ht="15.75">
      <c r="B106" s="242"/>
    </row>
    <row r="107" ht="15.75">
      <c r="B107" s="242"/>
    </row>
    <row r="108" ht="15.75">
      <c r="B108" s="242"/>
    </row>
    <row r="109" ht="15.75">
      <c r="B109" s="242"/>
    </row>
    <row r="110" ht="15.75">
      <c r="B110" s="242"/>
    </row>
    <row r="111" ht="15.75">
      <c r="B111" s="242"/>
    </row>
    <row r="112" ht="15.75">
      <c r="B112" s="242"/>
    </row>
    <row r="113" ht="15.75">
      <c r="B113" s="242"/>
    </row>
    <row r="114" ht="15.75">
      <c r="B114" s="242"/>
    </row>
    <row r="115" ht="15.75">
      <c r="B115" s="242"/>
    </row>
    <row r="116" ht="15.75">
      <c r="B116" s="242"/>
    </row>
    <row r="117" ht="15.75">
      <c r="B117" s="242"/>
    </row>
    <row r="118" ht="15.75">
      <c r="B118" s="242"/>
    </row>
    <row r="119" ht="15.75">
      <c r="B119" s="242"/>
    </row>
    <row r="120" ht="15.75">
      <c r="B120" s="242"/>
    </row>
    <row r="121" ht="15.75">
      <c r="B121" s="242"/>
    </row>
    <row r="122" ht="15.75">
      <c r="B122" s="242"/>
    </row>
    <row r="123" ht="15.75">
      <c r="B123" s="242"/>
    </row>
    <row r="124" ht="15.75">
      <c r="B124" s="242"/>
    </row>
    <row r="125" ht="15.75">
      <c r="B125" s="242"/>
    </row>
    <row r="126" ht="15.75">
      <c r="B126" s="242"/>
    </row>
    <row r="127" ht="15.75">
      <c r="B127" s="242"/>
    </row>
    <row r="128" ht="15.75">
      <c r="B128" s="242"/>
    </row>
    <row r="129" ht="15.75">
      <c r="B129" s="242"/>
    </row>
    <row r="130" ht="15.75">
      <c r="B130" s="242"/>
    </row>
    <row r="131" ht="15.75">
      <c r="B131" s="242"/>
    </row>
    <row r="132" ht="15.75">
      <c r="B132" s="242"/>
    </row>
    <row r="133" ht="15.75">
      <c r="B133" s="242"/>
    </row>
    <row r="134" ht="15.75">
      <c r="B134" s="242"/>
    </row>
    <row r="135" ht="15.75">
      <c r="B135" s="242"/>
    </row>
    <row r="136" ht="15.75">
      <c r="B136" s="242"/>
    </row>
    <row r="137" ht="15.75">
      <c r="B137" s="242"/>
    </row>
    <row r="138" ht="15.75">
      <c r="B138" s="242"/>
    </row>
    <row r="139" ht="15.75">
      <c r="B139" s="242"/>
    </row>
    <row r="140" ht="15.75">
      <c r="B140" s="242"/>
    </row>
    <row r="141" ht="15.75">
      <c r="B141" s="242"/>
    </row>
    <row r="142" ht="15.75">
      <c r="B142" s="242"/>
    </row>
    <row r="143" ht="15.75">
      <c r="B143" s="242"/>
    </row>
    <row r="144" ht="15.75">
      <c r="B144" s="242"/>
    </row>
    <row r="145" ht="15.75">
      <c r="B145" s="242"/>
    </row>
    <row r="146" ht="15.75">
      <c r="B146" s="242"/>
    </row>
    <row r="147" ht="15.75">
      <c r="B147" s="242"/>
    </row>
    <row r="148" ht="15.75">
      <c r="B148" s="242"/>
    </row>
    <row r="149" ht="15.75">
      <c r="B149" s="242"/>
    </row>
    <row r="150" ht="15.75">
      <c r="B150" s="242"/>
    </row>
    <row r="151" ht="15.75">
      <c r="B151" s="242"/>
    </row>
    <row r="152" ht="15.75">
      <c r="B152" s="242"/>
    </row>
    <row r="153" ht="15.75">
      <c r="B153" s="242"/>
    </row>
    <row r="154" ht="15.75">
      <c r="B154" s="242"/>
    </row>
    <row r="155" ht="15.75">
      <c r="B155" s="242"/>
    </row>
    <row r="156" ht="15.75">
      <c r="B156" s="242"/>
    </row>
    <row r="157" ht="15.75">
      <c r="B157" s="242"/>
    </row>
    <row r="158" ht="15.75">
      <c r="B158" s="242"/>
    </row>
    <row r="159" ht="15.75">
      <c r="B159" s="242"/>
    </row>
    <row r="160" ht="15.75">
      <c r="B160" s="242"/>
    </row>
    <row r="161" ht="15.75">
      <c r="B161" s="242"/>
    </row>
    <row r="162" ht="15.75">
      <c r="B162" s="242"/>
    </row>
    <row r="163" ht="15.75">
      <c r="B163" s="242"/>
    </row>
    <row r="164" ht="15.75">
      <c r="B164" s="242"/>
    </row>
    <row r="165" ht="15.75">
      <c r="B165" s="242"/>
    </row>
    <row r="166" ht="15.75">
      <c r="B166" s="242"/>
    </row>
    <row r="167" ht="15.75">
      <c r="B167" s="242"/>
    </row>
    <row r="168" ht="15.75">
      <c r="B168" s="242"/>
    </row>
    <row r="169" ht="15.75">
      <c r="B169" s="242"/>
    </row>
    <row r="170" ht="15.75">
      <c r="B170" s="242"/>
    </row>
    <row r="171" ht="15.75">
      <c r="B171" s="242"/>
    </row>
    <row r="172" ht="15.75">
      <c r="B172" s="242"/>
    </row>
    <row r="173" ht="15.75">
      <c r="B173" s="242"/>
    </row>
    <row r="174" ht="15.75">
      <c r="B174" s="242"/>
    </row>
    <row r="175" ht="15.75">
      <c r="B175" s="242"/>
    </row>
    <row r="176" ht="15.75">
      <c r="B176" s="242"/>
    </row>
    <row r="177" ht="15.75">
      <c r="B177" s="242"/>
    </row>
    <row r="178" ht="15.75">
      <c r="B178" s="242"/>
    </row>
    <row r="179" ht="15.75">
      <c r="B179" s="242"/>
    </row>
    <row r="180" ht="15.75">
      <c r="B180" s="242"/>
    </row>
    <row r="181" ht="15.75">
      <c r="B181" s="242"/>
    </row>
    <row r="182" ht="15.75">
      <c r="B182" s="242"/>
    </row>
    <row r="183" ht="15.75">
      <c r="B183" s="242"/>
    </row>
    <row r="184" ht="15.75">
      <c r="B184" s="242"/>
    </row>
    <row r="185" ht="15.75">
      <c r="B185" s="242"/>
    </row>
    <row r="186" ht="15.75">
      <c r="B186" s="242"/>
    </row>
    <row r="187" ht="15.75">
      <c r="B187" s="242"/>
    </row>
    <row r="188" ht="15.75">
      <c r="B188" s="242"/>
    </row>
    <row r="189" ht="15.75">
      <c r="B189" s="242"/>
    </row>
    <row r="190" ht="15.75">
      <c r="B190" s="242"/>
    </row>
    <row r="191" ht="15.75">
      <c r="B191" s="242"/>
    </row>
    <row r="192" ht="15.75">
      <c r="B192" s="242"/>
    </row>
    <row r="193" ht="15.75">
      <c r="B193" s="242"/>
    </row>
    <row r="194" ht="15.75">
      <c r="B194" s="242"/>
    </row>
    <row r="195" ht="15.75">
      <c r="B195" s="242"/>
    </row>
    <row r="196" ht="15.75">
      <c r="B196" s="242"/>
    </row>
    <row r="197" ht="15.75">
      <c r="B197" s="242"/>
    </row>
    <row r="198" ht="15.75">
      <c r="B198" s="242"/>
    </row>
    <row r="199" ht="15.75">
      <c r="B199" s="242"/>
    </row>
    <row r="200" ht="15.75">
      <c r="B200" s="242"/>
    </row>
    <row r="201" ht="15.75">
      <c r="B201" s="242"/>
    </row>
    <row r="202" ht="15.75">
      <c r="B202" s="242"/>
    </row>
    <row r="203" ht="15.75">
      <c r="B203" s="242"/>
    </row>
    <row r="204" ht="15.75">
      <c r="B204" s="242"/>
    </row>
    <row r="205" ht="15.75">
      <c r="B205" s="242"/>
    </row>
    <row r="206" ht="15.75">
      <c r="B206" s="242"/>
    </row>
    <row r="207" ht="15.75">
      <c r="B207" s="242"/>
    </row>
    <row r="208" ht="15.75">
      <c r="B208" s="242"/>
    </row>
    <row r="209" ht="15.75">
      <c r="B209" s="242"/>
    </row>
    <row r="210" ht="15.75">
      <c r="B210" s="242"/>
    </row>
    <row r="211" ht="15.75">
      <c r="B211" s="242"/>
    </row>
    <row r="212" ht="15.75">
      <c r="B212" s="242"/>
    </row>
    <row r="213" ht="15.75">
      <c r="B213" s="242"/>
    </row>
    <row r="214" ht="15.75">
      <c r="B214" s="242"/>
    </row>
    <row r="215" ht="15.75">
      <c r="B215" s="242"/>
    </row>
    <row r="216" ht="15.75">
      <c r="B216" s="242"/>
    </row>
    <row r="217" ht="15.75">
      <c r="B217" s="242"/>
    </row>
    <row r="218" ht="15.75">
      <c r="B218" s="242"/>
    </row>
    <row r="219" ht="15.75">
      <c r="B219" s="242"/>
    </row>
    <row r="220" ht="15.75">
      <c r="B220" s="242"/>
    </row>
    <row r="221" ht="15.75">
      <c r="B221" s="242"/>
    </row>
    <row r="222" ht="15.75">
      <c r="B222" s="242"/>
    </row>
    <row r="223" ht="15.75">
      <c r="B223" s="242"/>
    </row>
    <row r="224" ht="15.75">
      <c r="B224" s="242"/>
    </row>
    <row r="225" ht="15.75">
      <c r="B225" s="242"/>
    </row>
    <row r="226" ht="15.75">
      <c r="B226" s="242"/>
    </row>
    <row r="227" ht="15.75">
      <c r="B227" s="242"/>
    </row>
    <row r="228" ht="15.75">
      <c r="B228" s="242"/>
    </row>
    <row r="229" ht="15.75">
      <c r="B229" s="242"/>
    </row>
    <row r="230" ht="15.75">
      <c r="B230" s="242"/>
    </row>
    <row r="231" ht="15.75">
      <c r="B231" s="242"/>
    </row>
    <row r="232" ht="15.75">
      <c r="B232" s="242"/>
    </row>
    <row r="233" ht="15.75">
      <c r="B233" s="242"/>
    </row>
    <row r="234" ht="15.75">
      <c r="B234" s="242"/>
    </row>
    <row r="235" ht="15.75">
      <c r="B235" s="242"/>
    </row>
    <row r="236" ht="15.75">
      <c r="B236" s="242"/>
    </row>
    <row r="237" ht="15.75">
      <c r="B237" s="242"/>
    </row>
    <row r="238" ht="15.75">
      <c r="B238" s="242"/>
    </row>
    <row r="239" ht="15.75">
      <c r="B239" s="242"/>
    </row>
    <row r="240" ht="15.75">
      <c r="B240" s="242"/>
    </row>
    <row r="241" ht="15.75">
      <c r="B241" s="242"/>
    </row>
    <row r="242" ht="15.75">
      <c r="B242" s="242"/>
    </row>
    <row r="243" ht="15.75">
      <c r="B243" s="242"/>
    </row>
    <row r="244" ht="15.75">
      <c r="B244" s="242"/>
    </row>
    <row r="245" ht="15.75">
      <c r="B245" s="242"/>
    </row>
    <row r="246" ht="15.75">
      <c r="B246" s="242"/>
    </row>
    <row r="247" ht="15.75">
      <c r="B247" s="242"/>
    </row>
    <row r="248" ht="15.75">
      <c r="B248" s="242"/>
    </row>
    <row r="249" ht="15.75">
      <c r="B249" s="242"/>
    </row>
    <row r="250" ht="15.75">
      <c r="B250" s="242"/>
    </row>
    <row r="251" ht="15.75">
      <c r="B251" s="242"/>
    </row>
    <row r="252" ht="15.75">
      <c r="B252" s="242"/>
    </row>
    <row r="253" ht="15.75">
      <c r="B253" s="242"/>
    </row>
    <row r="254" ht="15.75">
      <c r="B254" s="242"/>
    </row>
    <row r="255" ht="15.75">
      <c r="B255" s="242"/>
    </row>
    <row r="256" ht="15.75">
      <c r="B256" s="242"/>
    </row>
    <row r="257" ht="15.75">
      <c r="B257" s="242"/>
    </row>
    <row r="258" ht="15.75">
      <c r="B258" s="242"/>
    </row>
    <row r="259" ht="15.75">
      <c r="B259" s="242"/>
    </row>
    <row r="260" ht="15.75">
      <c r="B260" s="242"/>
    </row>
    <row r="261" ht="15.75">
      <c r="B261" s="242"/>
    </row>
    <row r="262" ht="15.75">
      <c r="B262" s="242"/>
    </row>
    <row r="263" ht="15.75">
      <c r="B263" s="242"/>
    </row>
    <row r="264" ht="15.75">
      <c r="B264" s="242"/>
    </row>
    <row r="265" ht="15.75">
      <c r="B265" s="242"/>
    </row>
    <row r="266" ht="15.75">
      <c r="B266" s="242"/>
    </row>
    <row r="267" ht="15.75">
      <c r="B267" s="242"/>
    </row>
    <row r="268" ht="15.75">
      <c r="B268" s="242"/>
    </row>
    <row r="269" ht="15.75">
      <c r="B269" s="242"/>
    </row>
    <row r="270" ht="15.75">
      <c r="B270" s="242"/>
    </row>
    <row r="271" ht="15.75">
      <c r="B271" s="242"/>
    </row>
    <row r="272" ht="15.75">
      <c r="B272" s="242"/>
    </row>
    <row r="273" ht="15.75">
      <c r="B273" s="242"/>
    </row>
    <row r="274" ht="15.75">
      <c r="B274" s="242"/>
    </row>
    <row r="275" ht="15.75">
      <c r="B275" s="242"/>
    </row>
    <row r="276" ht="15.75">
      <c r="B276" s="242"/>
    </row>
    <row r="277" ht="15.75">
      <c r="B277" s="242"/>
    </row>
    <row r="278" ht="15.75">
      <c r="B278" s="242"/>
    </row>
    <row r="279" ht="15.75">
      <c r="B279" s="242"/>
    </row>
    <row r="280" ht="15.75">
      <c r="B280" s="242"/>
    </row>
    <row r="281" ht="15.75">
      <c r="B281" s="242"/>
    </row>
    <row r="282" ht="15.75">
      <c r="B282" s="242"/>
    </row>
    <row r="283" ht="15.75">
      <c r="B283" s="242"/>
    </row>
    <row r="284" ht="15.75">
      <c r="B284" s="242"/>
    </row>
    <row r="285" ht="15.75">
      <c r="B285" s="242"/>
    </row>
    <row r="286" ht="15.75">
      <c r="B286" s="242"/>
    </row>
    <row r="287" ht="15.75">
      <c r="B287" s="242"/>
    </row>
    <row r="288" ht="15.75">
      <c r="B288" s="242"/>
    </row>
    <row r="289" ht="15.75">
      <c r="B289" s="242"/>
    </row>
    <row r="290" ht="15.75">
      <c r="B290" s="242"/>
    </row>
    <row r="291" ht="15.75">
      <c r="B291" s="242"/>
    </row>
    <row r="292" ht="15.75">
      <c r="B292" s="242"/>
    </row>
    <row r="293" ht="15.75">
      <c r="B293" s="242"/>
    </row>
    <row r="294" ht="15.75">
      <c r="B294" s="242"/>
    </row>
    <row r="295" ht="15.75">
      <c r="B295" s="242"/>
    </row>
    <row r="296" ht="15.75">
      <c r="B296" s="242"/>
    </row>
    <row r="297" ht="15.75">
      <c r="B297" s="242"/>
    </row>
    <row r="298" ht="15.75">
      <c r="B298" s="242"/>
    </row>
    <row r="299" ht="15.75">
      <c r="B299" s="242"/>
    </row>
    <row r="300" ht="15.75">
      <c r="B300" s="242"/>
    </row>
    <row r="301" ht="15.75">
      <c r="B301" s="242"/>
    </row>
    <row r="302" ht="15.75">
      <c r="B302" s="242"/>
    </row>
    <row r="303" ht="15.75">
      <c r="B303" s="242"/>
    </row>
    <row r="304" ht="15.75">
      <c r="B304" s="242"/>
    </row>
    <row r="305" ht="15.75">
      <c r="B305" s="242"/>
    </row>
    <row r="306" ht="15.75">
      <c r="B306" s="242"/>
    </row>
    <row r="307" ht="15.75">
      <c r="B307" s="242"/>
    </row>
    <row r="308" ht="15.75">
      <c r="B308" s="242"/>
    </row>
    <row r="309" ht="15.75">
      <c r="B309" s="242"/>
    </row>
    <row r="310" ht="15.75">
      <c r="B310" s="242"/>
    </row>
    <row r="311" ht="15.75">
      <c r="B311" s="242"/>
    </row>
    <row r="312" ht="15.75">
      <c r="B312" s="242"/>
    </row>
    <row r="313" ht="15.75">
      <c r="B313" s="242"/>
    </row>
    <row r="314" ht="15.75">
      <c r="B314" s="242"/>
    </row>
    <row r="315" ht="15.75">
      <c r="B315" s="242"/>
    </row>
    <row r="316" ht="15.75">
      <c r="B316" s="242"/>
    </row>
    <row r="317" ht="15.75">
      <c r="B317" s="242"/>
    </row>
    <row r="318" ht="15.75">
      <c r="B318" s="242"/>
    </row>
    <row r="319" ht="15.75">
      <c r="B319" s="242"/>
    </row>
    <row r="320" ht="15.75">
      <c r="B320" s="242"/>
    </row>
    <row r="321" ht="15.75">
      <c r="B321" s="242"/>
    </row>
    <row r="322" ht="15.75">
      <c r="B322" s="242"/>
    </row>
    <row r="323" ht="15.75">
      <c r="B323" s="242"/>
    </row>
    <row r="324" ht="15.75">
      <c r="B324" s="242"/>
    </row>
    <row r="325" ht="15.75">
      <c r="B325" s="242"/>
    </row>
    <row r="326" ht="15.75">
      <c r="B326" s="242"/>
    </row>
    <row r="327" ht="15.75">
      <c r="B327" s="242"/>
    </row>
    <row r="328" ht="15.75">
      <c r="B328" s="242"/>
    </row>
    <row r="329" ht="15.75">
      <c r="B329" s="242"/>
    </row>
    <row r="330" ht="15.75">
      <c r="B330" s="242"/>
    </row>
    <row r="331" ht="15.75">
      <c r="B331" s="242"/>
    </row>
    <row r="332" ht="15.75">
      <c r="B332" s="242"/>
    </row>
    <row r="333" ht="15.75">
      <c r="B333" s="242"/>
    </row>
    <row r="334" ht="15.75">
      <c r="B334" s="242"/>
    </row>
    <row r="335" ht="15.75">
      <c r="B335" s="242"/>
    </row>
    <row r="336" ht="15.75">
      <c r="B336" s="242"/>
    </row>
    <row r="337" ht="15.75">
      <c r="B337" s="242"/>
    </row>
    <row r="338" ht="15.75">
      <c r="B338" s="242"/>
    </row>
    <row r="339" ht="15.75">
      <c r="B339" s="242"/>
    </row>
    <row r="340" ht="15.75">
      <c r="B340" s="242"/>
    </row>
    <row r="341" ht="15.75">
      <c r="B341" s="242"/>
    </row>
    <row r="342" ht="15.75">
      <c r="B342" s="242"/>
    </row>
    <row r="343" ht="15.75">
      <c r="B343" s="242"/>
    </row>
    <row r="344" ht="15.75">
      <c r="B344" s="242"/>
    </row>
    <row r="345" ht="15.75">
      <c r="B345" s="242"/>
    </row>
    <row r="346" ht="15.75">
      <c r="B346" s="242"/>
    </row>
    <row r="347" ht="15.75">
      <c r="B347" s="242"/>
    </row>
    <row r="348" ht="15.75">
      <c r="B348" s="242"/>
    </row>
    <row r="349" ht="15.75">
      <c r="B349" s="242"/>
    </row>
    <row r="350" ht="15.75">
      <c r="B350" s="242"/>
    </row>
    <row r="351" ht="15.75">
      <c r="B351" s="242"/>
    </row>
    <row r="352" ht="15.75">
      <c r="B352" s="242"/>
    </row>
    <row r="353" ht="15.75">
      <c r="B353" s="242"/>
    </row>
    <row r="354" ht="15.75">
      <c r="B354" s="242"/>
    </row>
    <row r="355" ht="15.75">
      <c r="B355" s="242"/>
    </row>
    <row r="356" ht="15.75">
      <c r="B356" s="242"/>
    </row>
    <row r="357" ht="15.75">
      <c r="B357" s="242"/>
    </row>
    <row r="358" ht="15.75">
      <c r="B358" s="242"/>
    </row>
    <row r="359" ht="15.75">
      <c r="B359" s="242"/>
    </row>
    <row r="360" ht="15.75">
      <c r="B360" s="242"/>
    </row>
    <row r="361" ht="15.75">
      <c r="B361" s="242"/>
    </row>
    <row r="362" ht="15.75">
      <c r="B362" s="242"/>
    </row>
    <row r="363" ht="15.75">
      <c r="B363" s="242"/>
    </row>
    <row r="364" ht="15.75">
      <c r="B364" s="242"/>
    </row>
    <row r="365" ht="15.75">
      <c r="B365" s="242"/>
    </row>
    <row r="366" ht="15.75">
      <c r="B366" s="242"/>
    </row>
    <row r="367" ht="15.75">
      <c r="B367" s="242"/>
    </row>
    <row r="368" ht="15.75">
      <c r="B368" s="242"/>
    </row>
    <row r="369" ht="15.75">
      <c r="B369" s="242"/>
    </row>
    <row r="370" ht="15.75">
      <c r="B370" s="242"/>
    </row>
    <row r="371" ht="15.75">
      <c r="B371" s="242"/>
    </row>
    <row r="372" ht="15.75">
      <c r="B372" s="242"/>
    </row>
    <row r="373" ht="15.75">
      <c r="B373" s="242"/>
    </row>
    <row r="374" ht="15.75">
      <c r="B374" s="242"/>
    </row>
    <row r="375" ht="15.75">
      <c r="B375" s="242"/>
    </row>
    <row r="376" ht="15.75">
      <c r="B376" s="242"/>
    </row>
    <row r="377" ht="15.75">
      <c r="B377" s="242"/>
    </row>
    <row r="378" ht="15.75">
      <c r="B378" s="242"/>
    </row>
    <row r="379" ht="15.75">
      <c r="B379" s="242"/>
    </row>
    <row r="380" ht="15.75">
      <c r="B380" s="242"/>
    </row>
    <row r="381" ht="15.75">
      <c r="B381" s="242"/>
    </row>
    <row r="382" ht="15.75">
      <c r="B382" s="242"/>
    </row>
    <row r="383" ht="15.75">
      <c r="B383" s="242"/>
    </row>
    <row r="384" ht="15.75">
      <c r="B384" s="242"/>
    </row>
    <row r="385" ht="15.75">
      <c r="B385" s="242"/>
    </row>
    <row r="386" ht="15.75">
      <c r="B386" s="242"/>
    </row>
    <row r="387" ht="15.75">
      <c r="B387" s="242"/>
    </row>
    <row r="388" ht="15.75">
      <c r="B388" s="242"/>
    </row>
    <row r="389" ht="15.75">
      <c r="B389" s="242"/>
    </row>
    <row r="390" ht="15.75">
      <c r="B390" s="242"/>
    </row>
    <row r="391" ht="15.75">
      <c r="B391" s="242"/>
    </row>
    <row r="392" ht="15.75">
      <c r="B392" s="242"/>
    </row>
    <row r="393" ht="15.75">
      <c r="B393" s="242"/>
    </row>
    <row r="394" ht="15.75">
      <c r="B394" s="242"/>
    </row>
    <row r="395" ht="15.75">
      <c r="B395" s="242"/>
    </row>
    <row r="396" ht="15.75">
      <c r="B396" s="242"/>
    </row>
    <row r="397" ht="15.75">
      <c r="B397" s="242"/>
    </row>
    <row r="398" ht="15.75">
      <c r="B398" s="242"/>
    </row>
    <row r="399" ht="15.75">
      <c r="B399" s="242"/>
    </row>
    <row r="400" ht="15.75">
      <c r="B400" s="242"/>
    </row>
    <row r="401" ht="15.75">
      <c r="B401" s="242"/>
    </row>
    <row r="402" ht="15.75">
      <c r="B402" s="242"/>
    </row>
    <row r="403" ht="15.75">
      <c r="B403" s="242"/>
    </row>
    <row r="404" ht="15.75">
      <c r="B404" s="242"/>
    </row>
    <row r="405" ht="15.75">
      <c r="B405" s="242"/>
    </row>
    <row r="406" ht="15.75">
      <c r="B406" s="242"/>
    </row>
    <row r="407" ht="15.75">
      <c r="B407" s="242"/>
    </row>
    <row r="408" ht="15.75">
      <c r="B408" s="242"/>
    </row>
    <row r="409" ht="15.75">
      <c r="B409" s="242"/>
    </row>
    <row r="410" ht="15.75">
      <c r="B410" s="242"/>
    </row>
    <row r="411" ht="15.75">
      <c r="B411" s="242"/>
    </row>
    <row r="412" ht="15.75">
      <c r="B412" s="242"/>
    </row>
    <row r="413" ht="15.75">
      <c r="B413" s="242"/>
    </row>
    <row r="414" ht="15.75">
      <c r="B414" s="242"/>
    </row>
    <row r="415" ht="15.75">
      <c r="B415" s="242"/>
    </row>
    <row r="416" ht="15.75">
      <c r="B416" s="242"/>
    </row>
    <row r="417" ht="15.75">
      <c r="B417" s="242"/>
    </row>
    <row r="418" ht="15.75">
      <c r="B418" s="242"/>
    </row>
    <row r="419" ht="15.75">
      <c r="B419" s="242"/>
    </row>
    <row r="420" ht="15.75">
      <c r="B420" s="242"/>
    </row>
    <row r="421" ht="15.75">
      <c r="B421" s="242"/>
    </row>
    <row r="422" ht="15.75">
      <c r="B422" s="242"/>
    </row>
    <row r="423" ht="15.75">
      <c r="B423" s="242"/>
    </row>
    <row r="424" ht="15.75">
      <c r="B424" s="242"/>
    </row>
    <row r="425" ht="15.75">
      <c r="B425" s="242"/>
    </row>
    <row r="426" ht="15.75">
      <c r="B426" s="242"/>
    </row>
    <row r="427" ht="15.75">
      <c r="B427" s="242"/>
    </row>
    <row r="428" ht="15.75">
      <c r="B428" s="242"/>
    </row>
    <row r="429" ht="15.75">
      <c r="B429" s="242"/>
    </row>
    <row r="430" ht="15.75">
      <c r="B430" s="242"/>
    </row>
    <row r="431" ht="15.75">
      <c r="B431" s="242"/>
    </row>
    <row r="432" ht="15.75">
      <c r="B432" s="242"/>
    </row>
    <row r="433" ht="15.75">
      <c r="B433" s="242"/>
    </row>
    <row r="434" ht="15.75">
      <c r="B434" s="242"/>
    </row>
    <row r="435" ht="15.75">
      <c r="B435" s="242"/>
    </row>
    <row r="436" ht="15.75">
      <c r="B436" s="242"/>
    </row>
    <row r="437" ht="15.75">
      <c r="B437" s="242"/>
    </row>
    <row r="438" ht="15.75">
      <c r="B438" s="242"/>
    </row>
    <row r="439" ht="15.75">
      <c r="B439" s="242"/>
    </row>
    <row r="440" ht="15.75">
      <c r="B440" s="242"/>
    </row>
    <row r="441" ht="15.75">
      <c r="B441" s="242"/>
    </row>
    <row r="442" ht="15.75">
      <c r="B442" s="242"/>
    </row>
    <row r="443" ht="15.75">
      <c r="B443" s="242"/>
    </row>
    <row r="444" ht="15.75">
      <c r="B444" s="242"/>
    </row>
    <row r="445" ht="15.75">
      <c r="B445" s="242"/>
    </row>
    <row r="446" ht="15.75">
      <c r="B446" s="242"/>
    </row>
    <row r="447" ht="15.75">
      <c r="B447" s="242"/>
    </row>
    <row r="448" ht="15.75">
      <c r="B448" s="242"/>
    </row>
    <row r="449" ht="15.75">
      <c r="B449" s="242"/>
    </row>
    <row r="450" ht="15.75">
      <c r="B450" s="242"/>
    </row>
    <row r="451" ht="15.75">
      <c r="B451" s="242"/>
    </row>
    <row r="452" ht="15.75">
      <c r="B452" s="242"/>
    </row>
    <row r="453" ht="15.75">
      <c r="B453" s="242"/>
    </row>
    <row r="454" ht="15.75">
      <c r="B454" s="242"/>
    </row>
    <row r="455" ht="15.75">
      <c r="B455" s="242"/>
    </row>
    <row r="456" ht="15.75">
      <c r="B456" s="242"/>
    </row>
    <row r="457" ht="15.75">
      <c r="B457" s="242"/>
    </row>
    <row r="458" ht="15.75">
      <c r="B458" s="242"/>
    </row>
    <row r="459" ht="15.75">
      <c r="B459" s="242"/>
    </row>
    <row r="460" ht="15.75">
      <c r="B460" s="242"/>
    </row>
    <row r="461" ht="15.75">
      <c r="B461" s="242"/>
    </row>
    <row r="462" ht="15.75">
      <c r="B462" s="242"/>
    </row>
    <row r="463" ht="15.75">
      <c r="B463" s="242"/>
    </row>
    <row r="464" ht="15.75">
      <c r="B464" s="242"/>
    </row>
    <row r="465" ht="15.75">
      <c r="B465" s="242"/>
    </row>
    <row r="466" ht="15.75">
      <c r="B466" s="242"/>
    </row>
    <row r="467" ht="15.75">
      <c r="B467" s="242"/>
    </row>
    <row r="468" ht="15.75">
      <c r="B468" s="242"/>
    </row>
    <row r="469" ht="15.75">
      <c r="B469" s="242"/>
    </row>
    <row r="470" ht="15.75">
      <c r="B470" s="242"/>
    </row>
    <row r="471" ht="15.75">
      <c r="B471" s="242"/>
    </row>
    <row r="472" ht="15.75">
      <c r="B472" s="242"/>
    </row>
    <row r="473" ht="15.75">
      <c r="B473" s="242"/>
    </row>
    <row r="474" ht="15.75">
      <c r="B474" s="242"/>
    </row>
    <row r="475" ht="15.75">
      <c r="B475" s="242"/>
    </row>
    <row r="476" ht="15.75">
      <c r="B476" s="242"/>
    </row>
    <row r="477" ht="15.75">
      <c r="B477" s="242"/>
    </row>
    <row r="478" ht="15.75">
      <c r="B478" s="242"/>
    </row>
    <row r="479" ht="15.75">
      <c r="B479" s="242"/>
    </row>
    <row r="480" ht="15.75">
      <c r="B480" s="242"/>
    </row>
    <row r="481" ht="15.75">
      <c r="B481" s="242"/>
    </row>
    <row r="482" ht="15.75">
      <c r="B482" s="242"/>
    </row>
    <row r="483" ht="15.75">
      <c r="B483" s="242"/>
    </row>
    <row r="484" ht="15.75">
      <c r="B484" s="242"/>
    </row>
    <row r="485" ht="15.75">
      <c r="B485" s="242"/>
    </row>
    <row r="486" ht="15.75">
      <c r="B486" s="242"/>
    </row>
    <row r="487" ht="15.75">
      <c r="B487" s="242"/>
    </row>
    <row r="488" ht="15.75">
      <c r="B488" s="242"/>
    </row>
    <row r="489" ht="15.75">
      <c r="B489" s="242"/>
    </row>
    <row r="490" ht="15.75">
      <c r="B490" s="242"/>
    </row>
    <row r="491" ht="15.75">
      <c r="B491" s="242"/>
    </row>
    <row r="492" ht="15.75">
      <c r="B492" s="242"/>
    </row>
    <row r="493" ht="15.75">
      <c r="B493" s="242"/>
    </row>
    <row r="494" ht="15.75">
      <c r="B494" s="242"/>
    </row>
    <row r="495" ht="15.75">
      <c r="B495" s="242"/>
    </row>
    <row r="496" ht="15.75">
      <c r="B496" s="242"/>
    </row>
    <row r="497" ht="15.75">
      <c r="B497" s="242"/>
    </row>
    <row r="498" ht="15.75">
      <c r="B498" s="242"/>
    </row>
    <row r="499" ht="15.75">
      <c r="B499" s="242"/>
    </row>
    <row r="500" ht="15.75">
      <c r="B500" s="242"/>
    </row>
    <row r="501" ht="15.75">
      <c r="B501" s="242"/>
    </row>
    <row r="502" ht="15.75">
      <c r="B502" s="242"/>
    </row>
    <row r="503" ht="15.75">
      <c r="B503" s="242"/>
    </row>
    <row r="504" ht="15.75">
      <c r="B504" s="242"/>
    </row>
    <row r="505" ht="15.75">
      <c r="B505" s="242"/>
    </row>
    <row r="506" ht="15.75">
      <c r="B506" s="242"/>
    </row>
    <row r="507" ht="15.75">
      <c r="B507" s="242"/>
    </row>
    <row r="508" ht="15.75">
      <c r="B508" s="242"/>
    </row>
    <row r="509" ht="15.75">
      <c r="B509" s="242"/>
    </row>
    <row r="510" ht="15.75">
      <c r="B510" s="242"/>
    </row>
    <row r="511" ht="15.75">
      <c r="B511" s="242"/>
    </row>
    <row r="512" ht="15.75">
      <c r="B512" s="242"/>
    </row>
    <row r="513" ht="15.75">
      <c r="B513" s="242"/>
    </row>
    <row r="514" ht="15.75">
      <c r="B514" s="242"/>
    </row>
    <row r="515" ht="15.75">
      <c r="B515" s="242"/>
    </row>
    <row r="516" ht="15.75">
      <c r="B516" s="242"/>
    </row>
    <row r="517" ht="15.75">
      <c r="B517" s="242"/>
    </row>
    <row r="518" ht="15.75">
      <c r="B518" s="242"/>
    </row>
    <row r="519" ht="15.75">
      <c r="B519" s="242"/>
    </row>
    <row r="520" ht="15.75">
      <c r="B520" s="242"/>
    </row>
    <row r="521" ht="15.75">
      <c r="B521" s="242"/>
    </row>
    <row r="522" ht="15.75">
      <c r="B522" s="242"/>
    </row>
    <row r="523" ht="15.75">
      <c r="B523" s="242"/>
    </row>
    <row r="524" ht="15.75">
      <c r="B524" s="242"/>
    </row>
    <row r="525" ht="15.75">
      <c r="B525" s="242"/>
    </row>
    <row r="526" ht="15.75">
      <c r="B526" s="242"/>
    </row>
    <row r="527" ht="15.75">
      <c r="B527" s="242"/>
    </row>
    <row r="528" ht="15.75">
      <c r="B528" s="242"/>
    </row>
    <row r="529" ht="15.75">
      <c r="B529" s="242"/>
    </row>
    <row r="530" ht="15.75">
      <c r="B530" s="242"/>
    </row>
    <row r="531" ht="15.75">
      <c r="B531" s="242"/>
    </row>
    <row r="532" ht="15.75">
      <c r="B532" s="242"/>
    </row>
    <row r="533" ht="15.75">
      <c r="B533" s="242"/>
    </row>
    <row r="534" ht="15.75">
      <c r="B534" s="242"/>
    </row>
    <row r="535" ht="15.75">
      <c r="B535" s="242"/>
    </row>
    <row r="536" ht="15.75">
      <c r="B536" s="242"/>
    </row>
    <row r="537" ht="15.75">
      <c r="B537" s="242"/>
    </row>
    <row r="538" ht="15.75">
      <c r="B538" s="242"/>
    </row>
    <row r="539" ht="15.75">
      <c r="B539" s="242"/>
    </row>
    <row r="540" ht="15.75">
      <c r="B540" s="242"/>
    </row>
    <row r="541" ht="15.75">
      <c r="B541" s="242"/>
    </row>
    <row r="542" ht="15.75">
      <c r="B542" s="242"/>
    </row>
    <row r="543" ht="15.75">
      <c r="B543" s="242"/>
    </row>
    <row r="544" ht="15.75">
      <c r="B544" s="242"/>
    </row>
    <row r="545" ht="15.75">
      <c r="B545" s="242"/>
    </row>
    <row r="546" ht="15.75">
      <c r="B546" s="242"/>
    </row>
    <row r="547" ht="15.75">
      <c r="B547" s="242"/>
    </row>
    <row r="548" ht="15.75">
      <c r="B548" s="242"/>
    </row>
    <row r="549" ht="15.75">
      <c r="B549" s="242"/>
    </row>
    <row r="550" ht="15.75">
      <c r="B550" s="242"/>
    </row>
    <row r="551" ht="15.75">
      <c r="B551" s="242"/>
    </row>
    <row r="552" ht="15.75">
      <c r="B552" s="242"/>
    </row>
    <row r="553" ht="15.75">
      <c r="B553" s="242"/>
    </row>
    <row r="554" ht="15.75">
      <c r="B554" s="242"/>
    </row>
    <row r="555" ht="15.75">
      <c r="B555" s="242"/>
    </row>
    <row r="556" ht="15.75">
      <c r="B556" s="242"/>
    </row>
    <row r="557" ht="15.75">
      <c r="B557" s="242"/>
    </row>
    <row r="558" ht="15.75">
      <c r="B558" s="242"/>
    </row>
    <row r="559" ht="15.75">
      <c r="B559" s="242"/>
    </row>
    <row r="560" ht="15.75">
      <c r="B560" s="242"/>
    </row>
    <row r="561" ht="15.75">
      <c r="B561" s="242"/>
    </row>
    <row r="562" ht="15.75">
      <c r="B562" s="242"/>
    </row>
    <row r="563" ht="15.75">
      <c r="B563" s="242"/>
    </row>
    <row r="564" ht="15.75">
      <c r="B564" s="242"/>
    </row>
    <row r="565" ht="15.75">
      <c r="B565" s="242"/>
    </row>
    <row r="566" ht="15.75">
      <c r="B566" s="242"/>
    </row>
    <row r="567" ht="15.75">
      <c r="B567" s="242"/>
    </row>
    <row r="568" ht="15.75">
      <c r="B568" s="242"/>
    </row>
    <row r="569" ht="15.75">
      <c r="B569" s="242"/>
    </row>
    <row r="570" ht="15.75">
      <c r="B570" s="242"/>
    </row>
    <row r="571" ht="15.75">
      <c r="B571" s="242"/>
    </row>
    <row r="572" ht="15.75">
      <c r="B572" s="242"/>
    </row>
    <row r="573" ht="15.75">
      <c r="B573" s="242"/>
    </row>
    <row r="574" ht="15.75">
      <c r="B574" s="242"/>
    </row>
    <row r="575" ht="15.75">
      <c r="B575" s="242"/>
    </row>
    <row r="576" ht="15.75">
      <c r="B576" s="242"/>
    </row>
    <row r="577" ht="15.75">
      <c r="B577" s="242"/>
    </row>
    <row r="578" ht="15.75">
      <c r="B578" s="242"/>
    </row>
    <row r="579" ht="15.75">
      <c r="B579" s="242"/>
    </row>
    <row r="580" ht="15.75">
      <c r="B580" s="242"/>
    </row>
    <row r="581" ht="15.75">
      <c r="B581" s="242"/>
    </row>
    <row r="582" ht="15.75">
      <c r="B582" s="242"/>
    </row>
    <row r="583" ht="15.75">
      <c r="B583" s="242"/>
    </row>
    <row r="584" ht="15.75">
      <c r="B584" s="242"/>
    </row>
    <row r="585" ht="15.75">
      <c r="B585" s="242"/>
    </row>
    <row r="586" ht="15.75">
      <c r="B586" s="242"/>
    </row>
    <row r="587" ht="15.75">
      <c r="B587" s="242"/>
    </row>
    <row r="588" ht="15.75">
      <c r="B588" s="242"/>
    </row>
    <row r="589" ht="15.75">
      <c r="B589" s="242"/>
    </row>
    <row r="590" ht="15.75">
      <c r="B590" s="242"/>
    </row>
    <row r="591" ht="15.75">
      <c r="B591" s="242"/>
    </row>
    <row r="592" ht="15.75">
      <c r="B592" s="242"/>
    </row>
    <row r="593" ht="15.75">
      <c r="B593" s="242"/>
    </row>
    <row r="594" ht="15.75">
      <c r="B594" s="242"/>
    </row>
    <row r="595" ht="15.75">
      <c r="B595" s="242"/>
    </row>
    <row r="596" ht="15.75">
      <c r="B596" s="242"/>
    </row>
    <row r="597" ht="15.75">
      <c r="B597" s="242"/>
    </row>
    <row r="598" ht="15.75">
      <c r="B598" s="242"/>
    </row>
    <row r="599" ht="15.75">
      <c r="B599" s="242"/>
    </row>
    <row r="600" ht="15.75">
      <c r="B600" s="242"/>
    </row>
    <row r="601" ht="15.75">
      <c r="B601" s="242"/>
    </row>
    <row r="602" ht="15.75">
      <c r="B602" s="242"/>
    </row>
    <row r="603" ht="15.75">
      <c r="B603" s="242"/>
    </row>
    <row r="604" ht="15.75">
      <c r="B604" s="242"/>
    </row>
    <row r="605" ht="15.75">
      <c r="B605" s="242"/>
    </row>
    <row r="606" ht="15.75">
      <c r="B606" s="242"/>
    </row>
    <row r="607" ht="15.75">
      <c r="B607" s="242"/>
    </row>
    <row r="608" ht="15.75">
      <c r="B608" s="242"/>
    </row>
    <row r="609" ht="15.75">
      <c r="B609" s="242"/>
    </row>
    <row r="610" ht="15.75">
      <c r="B610" s="242"/>
    </row>
    <row r="611" ht="15.75">
      <c r="B611" s="242"/>
    </row>
    <row r="612" ht="15.75">
      <c r="B612" s="242"/>
    </row>
    <row r="613" ht="15.75">
      <c r="B613" s="242"/>
    </row>
    <row r="614" ht="15.75">
      <c r="B614" s="242"/>
    </row>
    <row r="615" ht="15.75">
      <c r="B615" s="242"/>
    </row>
    <row r="616" ht="15.75">
      <c r="B616" s="242"/>
    </row>
    <row r="617" ht="15.75">
      <c r="B617" s="242"/>
    </row>
    <row r="618" ht="15.75">
      <c r="B618" s="242"/>
    </row>
    <row r="619" ht="15.75">
      <c r="B619" s="242"/>
    </row>
    <row r="620" ht="15.75">
      <c r="B620" s="242"/>
    </row>
    <row r="621" ht="15.75">
      <c r="B621" s="242"/>
    </row>
    <row r="622" ht="15.75">
      <c r="B622" s="242"/>
    </row>
    <row r="623" ht="15.75">
      <c r="B623" s="242"/>
    </row>
    <row r="624" ht="15.75">
      <c r="B624" s="242"/>
    </row>
    <row r="625" ht="15.75">
      <c r="B625" s="242"/>
    </row>
    <row r="626" ht="15.75">
      <c r="B626" s="242"/>
    </row>
    <row r="627" ht="15.75">
      <c r="B627" s="242"/>
    </row>
    <row r="628" ht="15.75">
      <c r="B628" s="242"/>
    </row>
    <row r="629" ht="15.75">
      <c r="B629" s="242"/>
    </row>
    <row r="630" ht="15.75">
      <c r="B630" s="242"/>
    </row>
    <row r="631" ht="15.75">
      <c r="B631" s="242"/>
    </row>
    <row r="632" ht="15.75">
      <c r="B632" s="242"/>
    </row>
    <row r="633" ht="15.75">
      <c r="B633" s="242"/>
    </row>
    <row r="634" ht="15.75">
      <c r="B634" s="242"/>
    </row>
    <row r="635" ht="15.75">
      <c r="B635" s="242"/>
    </row>
    <row r="636" ht="15.75">
      <c r="B636" s="242"/>
    </row>
    <row r="637" ht="15.75">
      <c r="B637" s="242"/>
    </row>
    <row r="638" ht="15.75">
      <c r="B638" s="242"/>
    </row>
    <row r="639" ht="15.75">
      <c r="B639" s="242"/>
    </row>
    <row r="640" ht="15.75">
      <c r="B640" s="242"/>
    </row>
    <row r="641" ht="15.75">
      <c r="B641" s="242"/>
    </row>
    <row r="642" ht="15.75">
      <c r="B642" s="242"/>
    </row>
    <row r="643" ht="15.75">
      <c r="B643" s="242"/>
    </row>
    <row r="644" ht="15.75">
      <c r="B644" s="242"/>
    </row>
    <row r="645" ht="15.75">
      <c r="B645" s="242"/>
    </row>
    <row r="646" ht="15.75">
      <c r="B646" s="242"/>
    </row>
    <row r="647" ht="15.75">
      <c r="B647" s="242"/>
    </row>
    <row r="648" ht="15.75">
      <c r="B648" s="242"/>
    </row>
    <row r="649" ht="15.75">
      <c r="B649" s="242"/>
    </row>
    <row r="650" ht="15.75">
      <c r="B650" s="242"/>
    </row>
    <row r="651" ht="15.75">
      <c r="B651" s="242"/>
    </row>
    <row r="652" ht="15.75">
      <c r="B652" s="242"/>
    </row>
    <row r="653" ht="15.75">
      <c r="B653" s="242"/>
    </row>
    <row r="654" ht="15.75">
      <c r="B654" s="242"/>
    </row>
    <row r="655" ht="15.75">
      <c r="B655" s="242"/>
    </row>
    <row r="656" ht="15.75">
      <c r="B656" s="242"/>
    </row>
    <row r="657" ht="15.75">
      <c r="B657" s="242"/>
    </row>
    <row r="658" ht="15.75">
      <c r="B658" s="242"/>
    </row>
    <row r="659" ht="15.75">
      <c r="B659" s="242"/>
    </row>
    <row r="660" ht="15.75">
      <c r="B660" s="242"/>
    </row>
    <row r="661" ht="15.75">
      <c r="B661" s="242"/>
    </row>
    <row r="662" ht="15.75">
      <c r="B662" s="242"/>
    </row>
    <row r="663" ht="15.75">
      <c r="B663" s="242"/>
    </row>
    <row r="664" ht="15.75">
      <c r="B664" s="242"/>
    </row>
    <row r="665" ht="15.75">
      <c r="B665" s="242"/>
    </row>
    <row r="666" ht="15.75">
      <c r="B666" s="242"/>
    </row>
    <row r="667" ht="15.75">
      <c r="B667" s="242"/>
    </row>
    <row r="668" ht="15.75">
      <c r="B668" s="242"/>
    </row>
    <row r="669" ht="15.75">
      <c r="B669" s="242"/>
    </row>
    <row r="670" ht="15.75">
      <c r="B670" s="242"/>
    </row>
    <row r="671" ht="15.75">
      <c r="B671" s="242"/>
    </row>
    <row r="672" ht="15.75">
      <c r="B672" s="242"/>
    </row>
    <row r="673" ht="15.75">
      <c r="B673" s="242"/>
    </row>
    <row r="674" ht="15.75">
      <c r="B674" s="242"/>
    </row>
    <row r="675" ht="15.75">
      <c r="B675" s="242"/>
    </row>
    <row r="676" ht="15.75">
      <c r="B676" s="242"/>
    </row>
    <row r="677" ht="15.75">
      <c r="B677" s="242"/>
    </row>
    <row r="678" ht="15.75">
      <c r="B678" s="242"/>
    </row>
    <row r="679" ht="15.75">
      <c r="B679" s="242"/>
    </row>
    <row r="680" ht="15.75">
      <c r="B680" s="242"/>
    </row>
    <row r="681" ht="15.75">
      <c r="B681" s="242"/>
    </row>
    <row r="682" ht="15.75">
      <c r="B682" s="242"/>
    </row>
    <row r="683" ht="15.75">
      <c r="B683" s="242"/>
    </row>
    <row r="684" ht="15.75">
      <c r="B684" s="242"/>
    </row>
    <row r="685" ht="15.75">
      <c r="B685" s="242"/>
    </row>
    <row r="686" ht="15.75">
      <c r="B686" s="242"/>
    </row>
    <row r="687" ht="15.75">
      <c r="B687" s="242"/>
    </row>
    <row r="688" ht="15.75">
      <c r="B688" s="242"/>
    </row>
    <row r="689" ht="15.75">
      <c r="B689" s="242"/>
    </row>
    <row r="690" ht="15.75">
      <c r="B690" s="242"/>
    </row>
    <row r="691" ht="15.75">
      <c r="B691" s="242"/>
    </row>
    <row r="692" ht="15.75">
      <c r="B692" s="242"/>
    </row>
    <row r="693" ht="15.75">
      <c r="B693" s="242"/>
    </row>
    <row r="694" ht="15.75">
      <c r="B694" s="242"/>
    </row>
    <row r="695" ht="15.75">
      <c r="B695" s="242"/>
    </row>
    <row r="696" ht="15.75">
      <c r="B696" s="242"/>
    </row>
    <row r="697" ht="15.75">
      <c r="B697" s="242"/>
    </row>
    <row r="698" ht="15.75">
      <c r="B698" s="242"/>
    </row>
    <row r="699" ht="15.75">
      <c r="B699" s="242"/>
    </row>
    <row r="700" ht="15.75">
      <c r="B700" s="242"/>
    </row>
    <row r="701" ht="15.75">
      <c r="B701" s="242"/>
    </row>
    <row r="702" ht="15.75">
      <c r="B702" s="242"/>
    </row>
    <row r="703" ht="15.75">
      <c r="B703" s="242"/>
    </row>
    <row r="704" ht="15.75">
      <c r="B704" s="242"/>
    </row>
    <row r="705" ht="15.75">
      <c r="B705" s="242"/>
    </row>
    <row r="706" ht="15.75">
      <c r="B706" s="242"/>
    </row>
    <row r="707" ht="15.75">
      <c r="B707" s="242"/>
    </row>
    <row r="708" ht="15.75">
      <c r="B708" s="242"/>
    </row>
    <row r="709" ht="15.75">
      <c r="B709" s="242"/>
    </row>
    <row r="710" ht="15.75">
      <c r="B710" s="242"/>
    </row>
    <row r="711" ht="15.75">
      <c r="B711" s="242"/>
    </row>
    <row r="712" ht="15.75">
      <c r="B712" s="242"/>
    </row>
    <row r="713" ht="15.75">
      <c r="B713" s="242"/>
    </row>
    <row r="714" ht="15.75">
      <c r="B714" s="242"/>
    </row>
    <row r="715" ht="15.75">
      <c r="B715" s="242"/>
    </row>
    <row r="716" ht="15.75">
      <c r="B716" s="242"/>
    </row>
    <row r="717" ht="15.75">
      <c r="B717" s="242"/>
    </row>
    <row r="718" ht="15.75">
      <c r="B718" s="242"/>
    </row>
    <row r="719" ht="15.75">
      <c r="B719" s="242"/>
    </row>
    <row r="720" ht="15.75">
      <c r="B720" s="242"/>
    </row>
    <row r="721" ht="15.75">
      <c r="B721" s="242"/>
    </row>
    <row r="722" ht="15.75">
      <c r="B722" s="242"/>
    </row>
    <row r="723" ht="15.75">
      <c r="B723" s="242"/>
    </row>
    <row r="724" ht="15.75">
      <c r="B724" s="242"/>
    </row>
    <row r="725" ht="15.75">
      <c r="B725" s="242"/>
    </row>
    <row r="726" ht="15.75">
      <c r="B726" s="242"/>
    </row>
    <row r="727" ht="15.75">
      <c r="B727" s="242"/>
    </row>
    <row r="728" ht="15.75">
      <c r="B728" s="242"/>
    </row>
    <row r="729" ht="15.75">
      <c r="B729" s="242"/>
    </row>
    <row r="730" ht="15.75">
      <c r="B730" s="242"/>
    </row>
    <row r="731" ht="15.75">
      <c r="B731" s="242"/>
    </row>
    <row r="732" ht="15.75">
      <c r="B732" s="242"/>
    </row>
    <row r="733" ht="15.75">
      <c r="B733" s="242"/>
    </row>
    <row r="734" ht="15.75">
      <c r="B734" s="242"/>
    </row>
    <row r="735" ht="15.75">
      <c r="B735" s="242"/>
    </row>
    <row r="736" ht="15.75">
      <c r="B736" s="242"/>
    </row>
    <row r="737" ht="15.75">
      <c r="B737" s="242"/>
    </row>
    <row r="738" ht="15.75">
      <c r="B738" s="242"/>
    </row>
    <row r="739" ht="15.75">
      <c r="B739" s="242"/>
    </row>
    <row r="740" ht="15.75">
      <c r="B740" s="242"/>
    </row>
    <row r="741" ht="15.75">
      <c r="B741" s="242"/>
    </row>
    <row r="742" ht="15.75">
      <c r="B742" s="242"/>
    </row>
    <row r="743" ht="15.75">
      <c r="B743" s="242"/>
    </row>
    <row r="744" ht="15.75">
      <c r="B744" s="242"/>
    </row>
    <row r="745" ht="15.75">
      <c r="B745" s="242"/>
    </row>
    <row r="746" ht="15.75">
      <c r="B746" s="242"/>
    </row>
    <row r="747" ht="15.75">
      <c r="B747" s="242"/>
    </row>
    <row r="748" ht="15.75">
      <c r="B748" s="242"/>
    </row>
    <row r="749" ht="15.75">
      <c r="B749" s="242"/>
    </row>
    <row r="750" ht="15.75">
      <c r="B750" s="242"/>
    </row>
    <row r="751" ht="15.75">
      <c r="B751" s="242"/>
    </row>
    <row r="752" ht="15.75">
      <c r="B752" s="242"/>
    </row>
    <row r="753" ht="15.75">
      <c r="B753" s="242"/>
    </row>
    <row r="754" ht="15.75">
      <c r="B754" s="242"/>
    </row>
    <row r="755" ht="15.75">
      <c r="B755" s="242"/>
    </row>
    <row r="756" ht="15.75">
      <c r="B756" s="242"/>
    </row>
    <row r="757" ht="15.75">
      <c r="B757" s="242"/>
    </row>
    <row r="758" ht="15.75">
      <c r="B758" s="242"/>
    </row>
    <row r="759" ht="15.75">
      <c r="B759" s="242"/>
    </row>
    <row r="760" ht="15.75">
      <c r="B760" s="242"/>
    </row>
    <row r="761" ht="15.75">
      <c r="B761" s="242"/>
    </row>
    <row r="762" ht="15.75">
      <c r="B762" s="242"/>
    </row>
    <row r="763" ht="15.75">
      <c r="B763" s="242"/>
    </row>
    <row r="764" ht="15.75">
      <c r="B764" s="242"/>
    </row>
    <row r="765" ht="15.75">
      <c r="B765" s="242"/>
    </row>
    <row r="766" ht="15.75">
      <c r="B766" s="242"/>
    </row>
    <row r="767" ht="15.75">
      <c r="B767" s="242"/>
    </row>
    <row r="768" ht="15.75">
      <c r="B768" s="242"/>
    </row>
    <row r="769" ht="15.75">
      <c r="B769" s="242"/>
    </row>
    <row r="770" ht="15.75">
      <c r="B770" s="242"/>
    </row>
    <row r="771" ht="15.75">
      <c r="B771" s="242"/>
    </row>
    <row r="772" ht="15.75">
      <c r="B772" s="242"/>
    </row>
    <row r="773" ht="15.75">
      <c r="B773" s="242"/>
    </row>
    <row r="774" ht="15.75">
      <c r="B774" s="242"/>
    </row>
    <row r="775" ht="15.75">
      <c r="B775" s="242"/>
    </row>
    <row r="776" ht="15.75">
      <c r="B776" s="242"/>
    </row>
    <row r="777" ht="15.75">
      <c r="B777" s="242"/>
    </row>
    <row r="778" ht="15.75">
      <c r="B778" s="242"/>
    </row>
    <row r="779" ht="15.75">
      <c r="B779" s="242"/>
    </row>
    <row r="780" ht="15.75">
      <c r="B780" s="242"/>
    </row>
    <row r="781" ht="15.75">
      <c r="B781" s="242"/>
    </row>
    <row r="782" ht="15.75">
      <c r="B782" s="242"/>
    </row>
    <row r="783" ht="15.75">
      <c r="B783" s="242"/>
    </row>
    <row r="784" ht="15.75">
      <c r="B784" s="242"/>
    </row>
    <row r="785" ht="15.75">
      <c r="B785" s="242"/>
    </row>
    <row r="786" ht="15.75">
      <c r="B786" s="242"/>
    </row>
    <row r="787" ht="15.75">
      <c r="B787" s="242"/>
    </row>
    <row r="788" ht="15.75">
      <c r="B788" s="242"/>
    </row>
    <row r="789" ht="15.75">
      <c r="B789" s="242"/>
    </row>
    <row r="790" ht="15.75">
      <c r="B790" s="242"/>
    </row>
    <row r="791" ht="15.75">
      <c r="B791" s="242"/>
    </row>
    <row r="792" ht="15.75">
      <c r="B792" s="242"/>
    </row>
    <row r="793" ht="15.75">
      <c r="B793" s="242"/>
    </row>
    <row r="794" ht="15.75">
      <c r="B794" s="242"/>
    </row>
    <row r="795" ht="15.75">
      <c r="B795" s="242"/>
    </row>
    <row r="796" ht="15.75">
      <c r="B796" s="242"/>
    </row>
    <row r="797" ht="15.75">
      <c r="B797" s="242"/>
    </row>
    <row r="798" ht="15.75">
      <c r="B798" s="242"/>
    </row>
    <row r="799" ht="15.75">
      <c r="B799" s="242"/>
    </row>
    <row r="800" ht="15.75">
      <c r="B800" s="242"/>
    </row>
    <row r="801" ht="15.75">
      <c r="B801" s="242"/>
    </row>
    <row r="802" ht="15.75">
      <c r="B802" s="242"/>
    </row>
    <row r="803" ht="15.75">
      <c r="B803" s="242"/>
    </row>
    <row r="804" ht="15.75">
      <c r="B804" s="242"/>
    </row>
    <row r="805" ht="15.75">
      <c r="B805" s="242"/>
    </row>
    <row r="806" ht="15.75">
      <c r="B806" s="242"/>
    </row>
    <row r="807" ht="15.75">
      <c r="B807" s="242"/>
    </row>
    <row r="808" ht="15.75">
      <c r="B808" s="242"/>
    </row>
    <row r="809" ht="15.75">
      <c r="B809" s="242"/>
    </row>
    <row r="810" ht="15.75">
      <c r="B810" s="242"/>
    </row>
    <row r="811" ht="15.75">
      <c r="B811" s="242"/>
    </row>
    <row r="812" ht="15.75">
      <c r="B812" s="242"/>
    </row>
    <row r="813" ht="15.75">
      <c r="B813" s="242"/>
    </row>
    <row r="814" ht="15.75">
      <c r="B814" s="242"/>
    </row>
    <row r="815" ht="15.75">
      <c r="B815" s="242"/>
    </row>
    <row r="816" ht="15.75">
      <c r="B816" s="242"/>
    </row>
    <row r="817" ht="15.75">
      <c r="B817" s="242"/>
    </row>
    <row r="818" ht="15.75">
      <c r="B818" s="242"/>
    </row>
    <row r="819" ht="15.75">
      <c r="B819" s="242"/>
    </row>
    <row r="820" ht="15.75">
      <c r="B820" s="242"/>
    </row>
    <row r="821" ht="15.75">
      <c r="B821" s="242"/>
    </row>
    <row r="822" ht="15.75">
      <c r="B822" s="242"/>
    </row>
    <row r="823" ht="15.75">
      <c r="B823" s="242"/>
    </row>
    <row r="824" ht="15.75">
      <c r="B824" s="242"/>
    </row>
    <row r="825" ht="15.75">
      <c r="B825" s="242"/>
    </row>
    <row r="826" ht="15.75">
      <c r="B826" s="242"/>
    </row>
    <row r="827" ht="15.75">
      <c r="B827" s="242"/>
    </row>
    <row r="828" ht="15.75">
      <c r="B828" s="242"/>
    </row>
    <row r="829" ht="15.75">
      <c r="B829" s="242"/>
    </row>
    <row r="830" ht="15.75">
      <c r="B830" s="242"/>
    </row>
    <row r="831" ht="15.75">
      <c r="B831" s="242"/>
    </row>
    <row r="832" ht="15.75">
      <c r="B832" s="242"/>
    </row>
    <row r="833" ht="15.75">
      <c r="B833" s="242"/>
    </row>
    <row r="834" ht="15.75">
      <c r="B834" s="242"/>
    </row>
    <row r="835" ht="15.75">
      <c r="B835" s="242"/>
    </row>
    <row r="836" ht="15.75">
      <c r="B836" s="242"/>
    </row>
    <row r="837" ht="15.75">
      <c r="B837" s="242"/>
    </row>
    <row r="838" ht="15.75">
      <c r="B838" s="242"/>
    </row>
    <row r="839" ht="15.75">
      <c r="B839" s="242"/>
    </row>
    <row r="840" ht="15.75">
      <c r="B840" s="242"/>
    </row>
    <row r="841" ht="15.75">
      <c r="B841" s="242"/>
    </row>
    <row r="842" ht="15.75">
      <c r="B842" s="242"/>
    </row>
    <row r="843" ht="15.75">
      <c r="B843" s="242"/>
    </row>
    <row r="844" ht="15.75">
      <c r="B844" s="242"/>
    </row>
    <row r="845" ht="15.75">
      <c r="B845" s="242"/>
    </row>
    <row r="846" ht="15.75">
      <c r="B846" s="242"/>
    </row>
    <row r="847" ht="15.75">
      <c r="B847" s="242"/>
    </row>
    <row r="848" ht="15.75">
      <c r="B848" s="242"/>
    </row>
    <row r="849" ht="15.75">
      <c r="B849" s="242"/>
    </row>
    <row r="850" ht="15.75">
      <c r="B850" s="242"/>
    </row>
    <row r="851" ht="15.75">
      <c r="B851" s="242"/>
    </row>
    <row r="852" ht="15.75">
      <c r="B852" s="242"/>
    </row>
    <row r="853" ht="15.75">
      <c r="B853" s="242"/>
    </row>
    <row r="854" ht="15.75">
      <c r="B854" s="242"/>
    </row>
    <row r="855" ht="15.75">
      <c r="B855" s="242"/>
    </row>
    <row r="856" ht="15.75">
      <c r="B856" s="242"/>
    </row>
    <row r="857" ht="15.75">
      <c r="B857" s="242"/>
    </row>
    <row r="858" ht="15.75">
      <c r="B858" s="242"/>
    </row>
    <row r="859" ht="15.75">
      <c r="B859" s="242"/>
    </row>
    <row r="860" ht="15.75">
      <c r="B860" s="242"/>
    </row>
    <row r="861" ht="15.75">
      <c r="B861" s="242"/>
    </row>
    <row r="862" ht="15.75">
      <c r="B862" s="242"/>
    </row>
    <row r="863" ht="15.75">
      <c r="B863" s="242"/>
    </row>
    <row r="864" ht="15.75">
      <c r="B864" s="242"/>
    </row>
    <row r="865" ht="15.75">
      <c r="B865" s="242"/>
    </row>
    <row r="866" ht="15.75">
      <c r="B866" s="242"/>
    </row>
    <row r="867" ht="15.75">
      <c r="B867" s="242"/>
    </row>
    <row r="868" ht="15.75">
      <c r="B868" s="242"/>
    </row>
    <row r="869" ht="15.75">
      <c r="B869" s="242"/>
    </row>
    <row r="870" ht="15.75">
      <c r="B870" s="242"/>
    </row>
    <row r="871" ht="15.75">
      <c r="B871" s="242"/>
    </row>
    <row r="872" ht="15.75">
      <c r="B872" s="242"/>
    </row>
    <row r="873" ht="15.75">
      <c r="B873" s="242"/>
    </row>
    <row r="874" ht="15.75">
      <c r="B874" s="242"/>
    </row>
    <row r="875" ht="15.75">
      <c r="B875" s="242"/>
    </row>
    <row r="876" ht="15.75">
      <c r="B876" s="242"/>
    </row>
    <row r="877" ht="15.75">
      <c r="B877" s="242"/>
    </row>
    <row r="878" ht="15.75">
      <c r="B878" s="242"/>
    </row>
    <row r="879" ht="15.75">
      <c r="B879" s="242"/>
    </row>
    <row r="880" ht="15.75">
      <c r="B880" s="242"/>
    </row>
    <row r="881" ht="15.75">
      <c r="B881" s="242"/>
    </row>
    <row r="882" ht="15.75">
      <c r="B882" s="242"/>
    </row>
    <row r="883" ht="15.75">
      <c r="B883" s="242"/>
    </row>
    <row r="884" ht="15.75">
      <c r="B884" s="242"/>
    </row>
    <row r="885" ht="15.75">
      <c r="B885" s="242"/>
    </row>
    <row r="886" ht="15.75">
      <c r="B886" s="242"/>
    </row>
    <row r="887" ht="15.75">
      <c r="B887" s="242"/>
    </row>
    <row r="888" ht="15.75">
      <c r="B888" s="242"/>
    </row>
    <row r="889" ht="15.75">
      <c r="B889" s="242"/>
    </row>
    <row r="890" ht="15.75">
      <c r="B890" s="242"/>
    </row>
    <row r="891" ht="15.75">
      <c r="B891" s="242"/>
    </row>
    <row r="892" ht="15.75">
      <c r="B892" s="242"/>
    </row>
    <row r="893" ht="15.75">
      <c r="B893" s="242"/>
    </row>
    <row r="894" ht="15.75">
      <c r="B894" s="242"/>
    </row>
    <row r="895" ht="15.75">
      <c r="B895" s="242"/>
    </row>
    <row r="896" ht="15.75">
      <c r="B896" s="242"/>
    </row>
    <row r="897" ht="15.75">
      <c r="B897" s="242"/>
    </row>
    <row r="898" ht="15.75">
      <c r="B898" s="242"/>
    </row>
    <row r="899" ht="15.75">
      <c r="B899" s="242"/>
    </row>
    <row r="900" ht="15.75">
      <c r="B900" s="242"/>
    </row>
    <row r="901" ht="15.75">
      <c r="B901" s="242"/>
    </row>
    <row r="902" ht="15.75">
      <c r="B902" s="242"/>
    </row>
    <row r="903" ht="15.75">
      <c r="B903" s="242"/>
    </row>
    <row r="904" ht="15.75">
      <c r="B904" s="242"/>
    </row>
    <row r="905" ht="15.75">
      <c r="B905" s="242"/>
    </row>
    <row r="906" ht="15.75">
      <c r="B906" s="242"/>
    </row>
    <row r="907" ht="15.75">
      <c r="B907" s="242"/>
    </row>
    <row r="908" ht="15.75">
      <c r="B908" s="242"/>
    </row>
    <row r="909" ht="15.75">
      <c r="B909" s="242"/>
    </row>
    <row r="910" ht="15.75">
      <c r="B910" s="242"/>
    </row>
    <row r="911" ht="15.75">
      <c r="B911" s="242"/>
    </row>
    <row r="912" ht="15.75">
      <c r="B912" s="242"/>
    </row>
    <row r="913" ht="15.75">
      <c r="B913" s="242"/>
    </row>
    <row r="914" ht="15.75">
      <c r="B914" s="242"/>
    </row>
    <row r="915" ht="15.75">
      <c r="B915" s="242"/>
    </row>
    <row r="916" ht="15.75">
      <c r="B916" s="242"/>
    </row>
    <row r="917" ht="15.75">
      <c r="B917" s="242"/>
    </row>
    <row r="918" ht="15.75">
      <c r="B918" s="242"/>
    </row>
    <row r="919" ht="15.75">
      <c r="B919" s="242"/>
    </row>
    <row r="920" ht="15.75">
      <c r="B920" s="242"/>
    </row>
    <row r="921" ht="15.75">
      <c r="B921" s="242"/>
    </row>
    <row r="922" ht="15.75">
      <c r="B922" s="242"/>
    </row>
    <row r="923" ht="15.75">
      <c r="B923" s="242"/>
    </row>
    <row r="924" ht="15.75">
      <c r="B924" s="242"/>
    </row>
    <row r="925" ht="15.75">
      <c r="B925" s="242"/>
    </row>
    <row r="926" ht="15.75">
      <c r="B926" s="242"/>
    </row>
    <row r="927" ht="15.75">
      <c r="B927" s="242"/>
    </row>
    <row r="928" ht="15.75">
      <c r="B928" s="242"/>
    </row>
    <row r="929" ht="15.75">
      <c r="B929" s="242"/>
    </row>
    <row r="930" ht="15.75">
      <c r="B930" s="242"/>
    </row>
    <row r="931" ht="15.75">
      <c r="B931" s="242"/>
    </row>
    <row r="932" ht="15.75">
      <c r="B932" s="242"/>
    </row>
    <row r="933" ht="15.75">
      <c r="B933" s="242"/>
    </row>
    <row r="934" ht="15.75">
      <c r="B934" s="242"/>
    </row>
    <row r="935" ht="15.75">
      <c r="B935" s="242"/>
    </row>
    <row r="936" ht="15.75">
      <c r="B936" s="242"/>
    </row>
    <row r="937" ht="15.75">
      <c r="B937" s="242"/>
    </row>
    <row r="938" ht="15.75">
      <c r="B938" s="242"/>
    </row>
    <row r="939" ht="15.75">
      <c r="B939" s="242"/>
    </row>
    <row r="940" ht="15.75">
      <c r="B940" s="242"/>
    </row>
    <row r="941" ht="15.75">
      <c r="B941" s="242"/>
    </row>
    <row r="942" ht="15.75">
      <c r="B942" s="242"/>
    </row>
    <row r="943" ht="15.75">
      <c r="B943" s="242"/>
    </row>
    <row r="944" ht="15.75">
      <c r="B944" s="242"/>
    </row>
    <row r="945" ht="15.75">
      <c r="B945" s="242"/>
    </row>
    <row r="946" ht="15.75">
      <c r="B946" s="242"/>
    </row>
    <row r="947" ht="15.75">
      <c r="B947" s="242"/>
    </row>
    <row r="948" ht="15.75">
      <c r="B948" s="242"/>
    </row>
    <row r="949" ht="15.75">
      <c r="B949" s="242"/>
    </row>
    <row r="950" ht="15.75">
      <c r="B950" s="242"/>
    </row>
    <row r="951" ht="15.75">
      <c r="B951" s="242"/>
    </row>
    <row r="952" ht="15.75">
      <c r="B952" s="242"/>
    </row>
    <row r="953" ht="15.75">
      <c r="B953" s="242"/>
    </row>
    <row r="954" ht="15.75">
      <c r="B954" s="242"/>
    </row>
    <row r="955" ht="15.75">
      <c r="B955" s="242"/>
    </row>
    <row r="956" ht="15.75">
      <c r="B956" s="242"/>
    </row>
    <row r="957" ht="15.75">
      <c r="B957" s="242"/>
    </row>
    <row r="958" ht="15.75">
      <c r="B958" s="242"/>
    </row>
  </sheetData>
  <sheetProtection/>
  <mergeCells count="9">
    <mergeCell ref="A7:B7"/>
    <mergeCell ref="A9:B9"/>
    <mergeCell ref="A10:B10"/>
    <mergeCell ref="A1:B1"/>
    <mergeCell ref="A2:B2"/>
    <mergeCell ref="A3:B3"/>
    <mergeCell ref="A4:B4"/>
    <mergeCell ref="A5:B5"/>
    <mergeCell ref="A6:B6"/>
  </mergeCells>
  <printOptions/>
  <pageMargins left="0.984251968503937" right="0.7086614173228347" top="0.7480314960629921" bottom="0.7480314960629921"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B1:E954"/>
  <sheetViews>
    <sheetView zoomScalePageLayoutView="0" workbookViewId="0" topLeftCell="A1">
      <selection activeCell="J24" sqref="J24"/>
    </sheetView>
  </sheetViews>
  <sheetFormatPr defaultColWidth="9.00390625" defaultRowHeight="12.75"/>
  <cols>
    <col min="1" max="1" width="4.125" style="4" customWidth="1"/>
    <col min="2" max="2" width="58.25390625" style="4" customWidth="1"/>
    <col min="3" max="3" width="15.00390625" style="4" customWidth="1"/>
    <col min="4" max="6" width="9.125" style="4" customWidth="1"/>
    <col min="7" max="16384" width="9.125" style="4" customWidth="1"/>
  </cols>
  <sheetData>
    <row r="1" spans="2:5" ht="18.75">
      <c r="B1" s="414" t="s">
        <v>731</v>
      </c>
      <c r="C1" s="414"/>
      <c r="D1" s="243"/>
      <c r="E1" s="236"/>
    </row>
    <row r="2" spans="2:5" ht="18.75">
      <c r="B2" s="414" t="s">
        <v>277</v>
      </c>
      <c r="C2" s="414"/>
      <c r="D2" s="243"/>
      <c r="E2" s="236"/>
    </row>
    <row r="3" spans="2:5" ht="18.75">
      <c r="B3" s="414" t="s">
        <v>45</v>
      </c>
      <c r="C3" s="414"/>
      <c r="D3" s="243"/>
      <c r="E3" s="236"/>
    </row>
    <row r="4" spans="2:5" ht="18.75">
      <c r="B4" s="414" t="s">
        <v>815</v>
      </c>
      <c r="C4" s="414"/>
      <c r="D4" s="243"/>
      <c r="E4" s="236"/>
    </row>
    <row r="5" spans="2:3" ht="18.75">
      <c r="B5" s="72"/>
      <c r="C5" s="72"/>
    </row>
    <row r="6" spans="2:3" ht="18.75">
      <c r="B6" s="423" t="s">
        <v>178</v>
      </c>
      <c r="C6" s="423"/>
    </row>
    <row r="7" spans="2:3" ht="18.75">
      <c r="B7" s="423"/>
      <c r="C7" s="423"/>
    </row>
    <row r="8" spans="2:3" ht="18.75">
      <c r="B8" s="419" t="s">
        <v>179</v>
      </c>
      <c r="C8" s="420"/>
    </row>
    <row r="9" spans="2:3" ht="34.5" customHeight="1">
      <c r="B9" s="421" t="s">
        <v>816</v>
      </c>
      <c r="C9" s="425"/>
    </row>
    <row r="10" spans="2:3" ht="18.75">
      <c r="B10" s="31"/>
      <c r="C10" s="32"/>
    </row>
    <row r="11" spans="2:3" ht="56.25">
      <c r="B11" s="33" t="s">
        <v>180</v>
      </c>
      <c r="C11" s="33" t="s">
        <v>46</v>
      </c>
    </row>
    <row r="12" spans="2:3" ht="18.75">
      <c r="B12" s="34" t="s">
        <v>181</v>
      </c>
      <c r="C12" s="164">
        <f>SUM(C14:C23)</f>
        <v>22416.909999999996</v>
      </c>
    </row>
    <row r="13" spans="2:3" ht="18.75">
      <c r="B13" s="31"/>
      <c r="C13" s="165"/>
    </row>
    <row r="14" spans="2:3" ht="18.75">
      <c r="B14" s="69" t="s">
        <v>190</v>
      </c>
      <c r="C14" s="166">
        <f>8480.291</f>
        <v>8480.291</v>
      </c>
    </row>
    <row r="15" spans="2:3" ht="18.75">
      <c r="B15" s="35" t="s">
        <v>182</v>
      </c>
      <c r="C15" s="166">
        <v>3623.463</v>
      </c>
    </row>
    <row r="16" spans="2:3" ht="18.75">
      <c r="B16" s="35" t="s">
        <v>183</v>
      </c>
      <c r="C16" s="166">
        <v>1029.989</v>
      </c>
    </row>
    <row r="17" spans="2:3" ht="18.75">
      <c r="B17" s="35" t="s">
        <v>184</v>
      </c>
      <c r="C17" s="166">
        <v>1509.827</v>
      </c>
    </row>
    <row r="18" spans="2:3" ht="18.75">
      <c r="B18" s="35" t="s">
        <v>185</v>
      </c>
      <c r="C18" s="166">
        <v>1764.135</v>
      </c>
    </row>
    <row r="19" spans="2:3" ht="18.75">
      <c r="B19" s="35" t="s">
        <v>186</v>
      </c>
      <c r="C19" s="166">
        <v>1486.784</v>
      </c>
    </row>
    <row r="20" spans="2:3" ht="18.75">
      <c r="B20" s="35" t="s">
        <v>187</v>
      </c>
      <c r="C20" s="166">
        <v>1376.138</v>
      </c>
    </row>
    <row r="21" spans="2:3" ht="18.75">
      <c r="B21" s="35" t="s">
        <v>188</v>
      </c>
      <c r="C21" s="166">
        <v>2721.369</v>
      </c>
    </row>
    <row r="22" spans="2:3" ht="18.75">
      <c r="B22" s="35" t="s">
        <v>189</v>
      </c>
      <c r="C22" s="166">
        <v>424.914</v>
      </c>
    </row>
    <row r="24" spans="2:3" ht="107.25" customHeight="1">
      <c r="B24" s="69"/>
      <c r="C24" s="166"/>
    </row>
    <row r="25" spans="2:3" ht="18.75">
      <c r="B25" s="69"/>
      <c r="C25" s="37"/>
    </row>
    <row r="26" spans="2:3" ht="15.75">
      <c r="B26" s="70"/>
      <c r="C26" s="39"/>
    </row>
    <row r="27" spans="2:3" ht="15.75">
      <c r="B27" s="70"/>
      <c r="C27" s="40"/>
    </row>
    <row r="28" spans="2:3" ht="15.75">
      <c r="B28" s="70"/>
      <c r="C28" s="40"/>
    </row>
    <row r="29" spans="2:3" ht="15.75">
      <c r="B29" s="70"/>
      <c r="C29" s="40"/>
    </row>
    <row r="30" spans="2:3" ht="15.75">
      <c r="B30" s="70"/>
      <c r="C30" s="40"/>
    </row>
    <row r="31" spans="2:3" ht="15.75">
      <c r="B31" s="70"/>
      <c r="C31" s="40"/>
    </row>
    <row r="32" spans="2:3" ht="15.75">
      <c r="B32" s="78"/>
      <c r="C32" s="40"/>
    </row>
    <row r="33" spans="2:3" ht="15.75">
      <c r="B33" s="78"/>
      <c r="C33" s="42"/>
    </row>
    <row r="34" spans="2:3" ht="15.75">
      <c r="B34" s="70"/>
      <c r="C34" s="42"/>
    </row>
    <row r="35" spans="2:3" ht="15.75">
      <c r="B35" s="70"/>
      <c r="C35" s="40"/>
    </row>
    <row r="36" spans="2:3" ht="15.75">
      <c r="B36" s="78"/>
      <c r="C36" s="42"/>
    </row>
    <row r="37" spans="2:3" ht="15.75">
      <c r="B37" s="78"/>
      <c r="C37" s="42"/>
    </row>
    <row r="38" spans="2:3" ht="15.75">
      <c r="B38" s="78"/>
      <c r="C38" s="42"/>
    </row>
    <row r="39" spans="2:3" ht="15.75">
      <c r="B39" s="78"/>
      <c r="C39" s="42"/>
    </row>
    <row r="40" spans="2:3" ht="15.75">
      <c r="B40" s="78"/>
      <c r="C40" s="42"/>
    </row>
    <row r="41" spans="2:3" ht="15.75">
      <c r="B41" s="78"/>
      <c r="C41" s="42"/>
    </row>
    <row r="42" spans="2:3" ht="15.75">
      <c r="B42" s="78"/>
      <c r="C42" s="42"/>
    </row>
    <row r="43" spans="2:3" ht="15.75">
      <c r="B43" s="10"/>
      <c r="C43" s="42"/>
    </row>
    <row r="44" spans="2:3" ht="15.75">
      <c r="B44" s="79"/>
      <c r="C44" s="241"/>
    </row>
    <row r="45" ht="15.75">
      <c r="C45" s="242"/>
    </row>
    <row r="46" ht="15.75">
      <c r="C46" s="242"/>
    </row>
    <row r="47" ht="15.75">
      <c r="C47" s="242"/>
    </row>
    <row r="48" ht="15.75">
      <c r="C48" s="242"/>
    </row>
    <row r="49" ht="15.75">
      <c r="C49" s="242"/>
    </row>
    <row r="50" ht="15.75">
      <c r="C50" s="242"/>
    </row>
    <row r="51" ht="15.75">
      <c r="C51" s="242"/>
    </row>
    <row r="52" ht="15.75">
      <c r="C52" s="242"/>
    </row>
    <row r="53" ht="15.75">
      <c r="C53" s="242"/>
    </row>
    <row r="54" ht="15.75">
      <c r="C54" s="242"/>
    </row>
    <row r="55" ht="15.75">
      <c r="C55" s="242"/>
    </row>
    <row r="56" ht="15.75">
      <c r="C56" s="242"/>
    </row>
    <row r="57" ht="15.75">
      <c r="C57" s="242"/>
    </row>
    <row r="58" ht="15.75">
      <c r="C58" s="242"/>
    </row>
    <row r="59" ht="15.75">
      <c r="C59" s="242"/>
    </row>
    <row r="60" ht="15.75">
      <c r="C60" s="242"/>
    </row>
    <row r="61" ht="15.75">
      <c r="C61" s="242"/>
    </row>
    <row r="62" ht="15.75">
      <c r="C62" s="242"/>
    </row>
    <row r="63" ht="15.75">
      <c r="C63" s="242"/>
    </row>
    <row r="64" ht="15.75">
      <c r="C64" s="242"/>
    </row>
    <row r="65" ht="15.75">
      <c r="C65" s="242"/>
    </row>
    <row r="66" ht="15.75">
      <c r="C66" s="242"/>
    </row>
    <row r="67" ht="15.75">
      <c r="C67" s="242"/>
    </row>
    <row r="68" ht="15.75">
      <c r="C68" s="242"/>
    </row>
    <row r="69" ht="15.75">
      <c r="C69" s="242"/>
    </row>
    <row r="70" ht="15.75">
      <c r="C70" s="242"/>
    </row>
    <row r="71" ht="15.75">
      <c r="C71" s="242"/>
    </row>
    <row r="72" ht="15.75">
      <c r="C72" s="242"/>
    </row>
    <row r="73" ht="15.75">
      <c r="C73" s="242"/>
    </row>
    <row r="74" ht="15.75">
      <c r="C74" s="242"/>
    </row>
    <row r="75" ht="15.75">
      <c r="C75" s="242"/>
    </row>
    <row r="76" ht="15.75">
      <c r="C76" s="242"/>
    </row>
    <row r="77" ht="15.75">
      <c r="C77" s="242"/>
    </row>
    <row r="78" ht="15.75">
      <c r="C78" s="242"/>
    </row>
    <row r="79" ht="15.75">
      <c r="C79" s="242"/>
    </row>
    <row r="80" ht="15.75">
      <c r="C80" s="242"/>
    </row>
    <row r="81" ht="15.75">
      <c r="C81" s="242"/>
    </row>
    <row r="82" ht="15.75">
      <c r="C82" s="242"/>
    </row>
    <row r="83" ht="15.75">
      <c r="C83" s="242"/>
    </row>
    <row r="84" ht="15.75">
      <c r="C84" s="242"/>
    </row>
    <row r="85" ht="15.75">
      <c r="C85" s="242"/>
    </row>
    <row r="86" ht="15.75">
      <c r="C86" s="242"/>
    </row>
    <row r="87" ht="15.75">
      <c r="C87" s="242"/>
    </row>
    <row r="88" ht="15.75">
      <c r="C88" s="242"/>
    </row>
    <row r="89" ht="15.75">
      <c r="C89" s="242"/>
    </row>
    <row r="90" ht="15.75">
      <c r="C90" s="242"/>
    </row>
    <row r="91" ht="15.75">
      <c r="C91" s="242"/>
    </row>
    <row r="92" ht="15.75">
      <c r="C92" s="242"/>
    </row>
    <row r="93" ht="15.75">
      <c r="C93" s="242"/>
    </row>
    <row r="94" ht="15.75">
      <c r="C94" s="242"/>
    </row>
    <row r="95" ht="15.75">
      <c r="C95" s="242"/>
    </row>
    <row r="96" ht="15.75">
      <c r="C96" s="242"/>
    </row>
    <row r="97" ht="15.75">
      <c r="C97" s="242"/>
    </row>
    <row r="98" ht="15.75">
      <c r="C98" s="242"/>
    </row>
    <row r="99" ht="15.75">
      <c r="C99" s="242"/>
    </row>
    <row r="100" ht="15.75">
      <c r="C100" s="242"/>
    </row>
    <row r="101" ht="15.75">
      <c r="C101" s="242"/>
    </row>
    <row r="102" ht="15.75">
      <c r="C102" s="242"/>
    </row>
    <row r="103" ht="15.75">
      <c r="C103" s="242"/>
    </row>
    <row r="104" ht="15.75">
      <c r="C104" s="242"/>
    </row>
    <row r="105" ht="15.75">
      <c r="C105" s="242"/>
    </row>
    <row r="106" ht="15.75">
      <c r="C106" s="242"/>
    </row>
    <row r="107" ht="15.75">
      <c r="C107" s="242"/>
    </row>
    <row r="108" ht="15.75">
      <c r="C108" s="242"/>
    </row>
    <row r="109" ht="15.75">
      <c r="C109" s="242"/>
    </row>
    <row r="110" ht="15.75">
      <c r="C110" s="242"/>
    </row>
    <row r="111" ht="15.75">
      <c r="C111" s="242"/>
    </row>
    <row r="112" ht="15.75">
      <c r="C112" s="242"/>
    </row>
    <row r="113" ht="15.75">
      <c r="C113" s="242"/>
    </row>
    <row r="114" ht="15.75">
      <c r="C114" s="242"/>
    </row>
    <row r="115" ht="15.75">
      <c r="C115" s="242"/>
    </row>
    <row r="116" ht="15.75">
      <c r="C116" s="242"/>
    </row>
    <row r="117" ht="15.75">
      <c r="C117" s="242"/>
    </row>
    <row r="118" ht="15.75">
      <c r="C118" s="242"/>
    </row>
    <row r="119" ht="15.75">
      <c r="C119" s="242"/>
    </row>
    <row r="120" ht="15.75">
      <c r="C120" s="242"/>
    </row>
    <row r="121" ht="15.75">
      <c r="C121" s="242"/>
    </row>
    <row r="122" ht="15.75">
      <c r="C122" s="242"/>
    </row>
    <row r="123" ht="15.75">
      <c r="C123" s="242"/>
    </row>
    <row r="124" ht="15.75">
      <c r="C124" s="242"/>
    </row>
    <row r="125" ht="15.75">
      <c r="C125" s="242"/>
    </row>
    <row r="126" ht="15.75">
      <c r="C126" s="242"/>
    </row>
    <row r="127" ht="15.75">
      <c r="C127" s="242"/>
    </row>
    <row r="128" ht="15.75">
      <c r="C128" s="242"/>
    </row>
    <row r="129" ht="15.75">
      <c r="C129" s="242"/>
    </row>
    <row r="130" ht="15.75">
      <c r="C130" s="242"/>
    </row>
    <row r="131" ht="15.75">
      <c r="C131" s="242"/>
    </row>
    <row r="132" ht="15.75">
      <c r="C132" s="242"/>
    </row>
    <row r="133" ht="15.75">
      <c r="C133" s="242"/>
    </row>
    <row r="134" ht="15.75">
      <c r="C134" s="242"/>
    </row>
    <row r="135" ht="15.75">
      <c r="C135" s="242"/>
    </row>
    <row r="136" ht="15.75">
      <c r="C136" s="242"/>
    </row>
    <row r="137" ht="15.75">
      <c r="C137" s="242"/>
    </row>
    <row r="138" ht="15.75">
      <c r="C138" s="242"/>
    </row>
    <row r="139" ht="15.75">
      <c r="C139" s="242"/>
    </row>
    <row r="140" ht="15.75">
      <c r="C140" s="242"/>
    </row>
    <row r="141" ht="15.75">
      <c r="C141" s="242"/>
    </row>
    <row r="142" ht="15.75">
      <c r="C142" s="242"/>
    </row>
    <row r="143" ht="15.75">
      <c r="C143" s="242"/>
    </row>
    <row r="144" ht="15.75">
      <c r="C144" s="242"/>
    </row>
    <row r="145" ht="15.75">
      <c r="C145" s="242"/>
    </row>
    <row r="146" ht="15.75">
      <c r="C146" s="242"/>
    </row>
    <row r="147" ht="15.75">
      <c r="C147" s="242"/>
    </row>
    <row r="148" ht="15.75">
      <c r="C148" s="242"/>
    </row>
    <row r="149" ht="15.75">
      <c r="C149" s="242"/>
    </row>
    <row r="150" ht="15.75">
      <c r="C150" s="242"/>
    </row>
    <row r="151" ht="15.75">
      <c r="C151" s="242"/>
    </row>
    <row r="152" ht="15.75">
      <c r="C152" s="242"/>
    </row>
    <row r="153" ht="15.75">
      <c r="C153" s="242"/>
    </row>
    <row r="154" ht="15.75">
      <c r="C154" s="242"/>
    </row>
    <row r="155" ht="15.75">
      <c r="C155" s="242"/>
    </row>
    <row r="156" ht="15.75">
      <c r="C156" s="242"/>
    </row>
    <row r="157" ht="15.75">
      <c r="C157" s="242"/>
    </row>
    <row r="158" ht="15.75">
      <c r="C158" s="242"/>
    </row>
    <row r="159" ht="15.75">
      <c r="C159" s="242"/>
    </row>
    <row r="160" ht="15.75">
      <c r="C160" s="242"/>
    </row>
    <row r="161" ht="15.75">
      <c r="C161" s="242"/>
    </row>
    <row r="162" ht="15.75">
      <c r="C162" s="242"/>
    </row>
    <row r="163" ht="15.75">
      <c r="C163" s="242"/>
    </row>
    <row r="164" ht="15.75">
      <c r="C164" s="242"/>
    </row>
    <row r="165" ht="15.75">
      <c r="C165" s="242"/>
    </row>
    <row r="166" ht="15.75">
      <c r="C166" s="242"/>
    </row>
    <row r="167" ht="15.75">
      <c r="C167" s="242"/>
    </row>
    <row r="168" ht="15.75">
      <c r="C168" s="242"/>
    </row>
    <row r="169" ht="15.75">
      <c r="C169" s="242"/>
    </row>
    <row r="170" ht="15.75">
      <c r="C170" s="242"/>
    </row>
    <row r="171" ht="15.75">
      <c r="C171" s="242"/>
    </row>
    <row r="172" ht="15.75">
      <c r="C172" s="242"/>
    </row>
    <row r="173" ht="15.75">
      <c r="C173" s="242"/>
    </row>
    <row r="174" ht="15.75">
      <c r="C174" s="242"/>
    </row>
    <row r="175" ht="15.75">
      <c r="C175" s="242"/>
    </row>
    <row r="176" ht="15.75">
      <c r="C176" s="242"/>
    </row>
    <row r="177" ht="15.75">
      <c r="C177" s="242"/>
    </row>
    <row r="178" ht="15.75">
      <c r="C178" s="242"/>
    </row>
    <row r="179" ht="15.75">
      <c r="C179" s="242"/>
    </row>
    <row r="180" ht="15.75">
      <c r="C180" s="242"/>
    </row>
    <row r="181" ht="15.75">
      <c r="C181" s="242"/>
    </row>
    <row r="182" ht="15.75">
      <c r="C182" s="242"/>
    </row>
    <row r="183" ht="15.75">
      <c r="C183" s="242"/>
    </row>
    <row r="184" ht="15.75">
      <c r="C184" s="242"/>
    </row>
    <row r="185" ht="15.75">
      <c r="C185" s="242"/>
    </row>
    <row r="186" ht="15.75">
      <c r="C186" s="242"/>
    </row>
    <row r="187" ht="15.75">
      <c r="C187" s="242"/>
    </row>
    <row r="188" ht="15.75">
      <c r="C188" s="242"/>
    </row>
    <row r="189" ht="15.75">
      <c r="C189" s="242"/>
    </row>
    <row r="190" ht="15.75">
      <c r="C190" s="242"/>
    </row>
    <row r="191" ht="15.75">
      <c r="C191" s="242"/>
    </row>
    <row r="192" ht="15.75">
      <c r="C192" s="242"/>
    </row>
    <row r="193" ht="15.75">
      <c r="C193" s="242"/>
    </row>
    <row r="194" ht="15.75">
      <c r="C194" s="242"/>
    </row>
    <row r="195" ht="15.75">
      <c r="C195" s="242"/>
    </row>
    <row r="196" ht="15.75">
      <c r="C196" s="242"/>
    </row>
    <row r="197" ht="15.75">
      <c r="C197" s="242"/>
    </row>
    <row r="198" ht="15.75">
      <c r="C198" s="242"/>
    </row>
    <row r="199" ht="15.75">
      <c r="C199" s="242"/>
    </row>
    <row r="200" ht="15.75">
      <c r="C200" s="242"/>
    </row>
    <row r="201" ht="15.75">
      <c r="C201" s="242"/>
    </row>
    <row r="202" ht="15.75">
      <c r="C202" s="242"/>
    </row>
    <row r="203" ht="15.75">
      <c r="C203" s="242"/>
    </row>
    <row r="204" ht="15.75">
      <c r="C204" s="242"/>
    </row>
    <row r="205" ht="15.75">
      <c r="C205" s="242"/>
    </row>
    <row r="206" ht="15.75">
      <c r="C206" s="242"/>
    </row>
    <row r="207" ht="15.75">
      <c r="C207" s="242"/>
    </row>
    <row r="208" ht="15.75">
      <c r="C208" s="242"/>
    </row>
    <row r="209" ht="15.75">
      <c r="C209" s="242"/>
    </row>
    <row r="210" ht="15.75">
      <c r="C210" s="242"/>
    </row>
    <row r="211" ht="15.75">
      <c r="C211" s="242"/>
    </row>
    <row r="212" ht="15.75">
      <c r="C212" s="242"/>
    </row>
    <row r="213" ht="15.75">
      <c r="C213" s="242"/>
    </row>
    <row r="214" ht="15.75">
      <c r="C214" s="242"/>
    </row>
    <row r="215" ht="15.75">
      <c r="C215" s="242"/>
    </row>
    <row r="216" ht="15.75">
      <c r="C216" s="242"/>
    </row>
    <row r="217" ht="15.75">
      <c r="C217" s="242"/>
    </row>
    <row r="218" ht="15.75">
      <c r="C218" s="242"/>
    </row>
    <row r="219" ht="15.75">
      <c r="C219" s="242"/>
    </row>
    <row r="220" ht="15.75">
      <c r="C220" s="242"/>
    </row>
    <row r="221" ht="15.75">
      <c r="C221" s="242"/>
    </row>
    <row r="222" ht="15.75">
      <c r="C222" s="242"/>
    </row>
    <row r="223" ht="15.75">
      <c r="C223" s="242"/>
    </row>
    <row r="224" ht="15.75">
      <c r="C224" s="242"/>
    </row>
    <row r="225" ht="15.75">
      <c r="C225" s="242"/>
    </row>
    <row r="226" ht="15.75">
      <c r="C226" s="242"/>
    </row>
    <row r="227" ht="15.75">
      <c r="C227" s="242"/>
    </row>
    <row r="228" ht="15.75">
      <c r="C228" s="242"/>
    </row>
    <row r="229" ht="15.75">
      <c r="C229" s="242"/>
    </row>
    <row r="230" ht="15.75">
      <c r="C230" s="242"/>
    </row>
    <row r="231" ht="15.75">
      <c r="C231" s="242"/>
    </row>
    <row r="232" ht="15.75">
      <c r="C232" s="242"/>
    </row>
    <row r="233" ht="15.75">
      <c r="C233" s="242"/>
    </row>
    <row r="234" ht="15.75">
      <c r="C234" s="242"/>
    </row>
    <row r="235" ht="15.75">
      <c r="C235" s="242"/>
    </row>
    <row r="236" ht="15.75">
      <c r="C236" s="242"/>
    </row>
    <row r="237" ht="15.75">
      <c r="C237" s="242"/>
    </row>
    <row r="238" ht="15.75">
      <c r="C238" s="242"/>
    </row>
    <row r="239" ht="15.75">
      <c r="C239" s="242"/>
    </row>
    <row r="240" ht="15.75">
      <c r="C240" s="242"/>
    </row>
    <row r="241" ht="15.75">
      <c r="C241" s="242"/>
    </row>
    <row r="242" ht="15.75">
      <c r="C242" s="242"/>
    </row>
    <row r="243" ht="15.75">
      <c r="C243" s="242"/>
    </row>
    <row r="244" ht="15.75">
      <c r="C244" s="242"/>
    </row>
    <row r="245" ht="15.75">
      <c r="C245" s="242"/>
    </row>
    <row r="246" ht="15.75">
      <c r="C246" s="242"/>
    </row>
    <row r="247" ht="15.75">
      <c r="C247" s="242"/>
    </row>
    <row r="248" ht="15.75">
      <c r="C248" s="242"/>
    </row>
    <row r="249" ht="15.75">
      <c r="C249" s="242"/>
    </row>
    <row r="250" ht="15.75">
      <c r="C250" s="242"/>
    </row>
    <row r="251" ht="15.75">
      <c r="C251" s="242"/>
    </row>
    <row r="252" ht="15.75">
      <c r="C252" s="242"/>
    </row>
    <row r="253" ht="15.75">
      <c r="C253" s="242"/>
    </row>
    <row r="254" ht="15.75">
      <c r="C254" s="242"/>
    </row>
    <row r="255" ht="15.75">
      <c r="C255" s="242"/>
    </row>
    <row r="256" ht="15.75">
      <c r="C256" s="242"/>
    </row>
    <row r="257" ht="15.75">
      <c r="C257" s="242"/>
    </row>
    <row r="258" ht="15.75">
      <c r="C258" s="242"/>
    </row>
    <row r="259" ht="15.75">
      <c r="C259" s="242"/>
    </row>
    <row r="260" ht="15.75">
      <c r="C260" s="242"/>
    </row>
    <row r="261" ht="15.75">
      <c r="C261" s="242"/>
    </row>
    <row r="262" ht="15.75">
      <c r="C262" s="242"/>
    </row>
    <row r="263" ht="15.75">
      <c r="C263" s="242"/>
    </row>
    <row r="264" ht="15.75">
      <c r="C264" s="242"/>
    </row>
    <row r="265" ht="15.75">
      <c r="C265" s="242"/>
    </row>
    <row r="266" ht="15.75">
      <c r="C266" s="242"/>
    </row>
    <row r="267" ht="15.75">
      <c r="C267" s="242"/>
    </row>
    <row r="268" ht="15.75">
      <c r="C268" s="242"/>
    </row>
    <row r="269" ht="15.75">
      <c r="C269" s="242"/>
    </row>
    <row r="270" ht="15.75">
      <c r="C270" s="242"/>
    </row>
    <row r="271" ht="15.75">
      <c r="C271" s="242"/>
    </row>
    <row r="272" ht="15.75">
      <c r="C272" s="242"/>
    </row>
    <row r="273" ht="15.75">
      <c r="C273" s="242"/>
    </row>
    <row r="274" ht="15.75">
      <c r="C274" s="242"/>
    </row>
    <row r="275" ht="15.75">
      <c r="C275" s="242"/>
    </row>
    <row r="276" ht="15.75">
      <c r="C276" s="242"/>
    </row>
    <row r="277" ht="15.75">
      <c r="C277" s="242"/>
    </row>
    <row r="278" ht="15.75">
      <c r="C278" s="242"/>
    </row>
    <row r="279" ht="15.75">
      <c r="C279" s="242"/>
    </row>
    <row r="280" ht="15.75">
      <c r="C280" s="242"/>
    </row>
    <row r="281" ht="15.75">
      <c r="C281" s="242"/>
    </row>
    <row r="282" ht="15.75">
      <c r="C282" s="242"/>
    </row>
    <row r="283" ht="15.75">
      <c r="C283" s="242"/>
    </row>
    <row r="284" ht="15.75">
      <c r="C284" s="242"/>
    </row>
    <row r="285" ht="15.75">
      <c r="C285" s="242"/>
    </row>
    <row r="286" ht="15.75">
      <c r="C286" s="242"/>
    </row>
    <row r="287" ht="15.75">
      <c r="C287" s="242"/>
    </row>
    <row r="288" ht="15.75">
      <c r="C288" s="242"/>
    </row>
    <row r="289" ht="15.75">
      <c r="C289" s="242"/>
    </row>
    <row r="290" ht="15.75">
      <c r="C290" s="242"/>
    </row>
    <row r="291" ht="15.75">
      <c r="C291" s="242"/>
    </row>
    <row r="292" ht="15.75">
      <c r="C292" s="242"/>
    </row>
    <row r="293" ht="15.75">
      <c r="C293" s="242"/>
    </row>
    <row r="294" ht="15.75">
      <c r="C294" s="242"/>
    </row>
    <row r="295" ht="15.75">
      <c r="C295" s="242"/>
    </row>
    <row r="296" ht="15.75">
      <c r="C296" s="242"/>
    </row>
    <row r="297" ht="15.75">
      <c r="C297" s="242"/>
    </row>
    <row r="298" ht="15.75">
      <c r="C298" s="242"/>
    </row>
    <row r="299" ht="15.75">
      <c r="C299" s="242"/>
    </row>
    <row r="300" ht="15.75">
      <c r="C300" s="242"/>
    </row>
    <row r="301" ht="15.75">
      <c r="C301" s="242"/>
    </row>
    <row r="302" ht="15.75">
      <c r="C302" s="242"/>
    </row>
    <row r="303" ht="15.75">
      <c r="C303" s="242"/>
    </row>
    <row r="304" ht="15.75">
      <c r="C304" s="242"/>
    </row>
    <row r="305" ht="15.75">
      <c r="C305" s="242"/>
    </row>
    <row r="306" ht="15.75">
      <c r="C306" s="242"/>
    </row>
    <row r="307" ht="15.75">
      <c r="C307" s="242"/>
    </row>
    <row r="308" ht="15.75">
      <c r="C308" s="242"/>
    </row>
    <row r="309" ht="15.75">
      <c r="C309" s="242"/>
    </row>
    <row r="310" ht="15.75">
      <c r="C310" s="242"/>
    </row>
    <row r="311" ht="15.75">
      <c r="C311" s="242"/>
    </row>
    <row r="312" ht="15.75">
      <c r="C312" s="242"/>
    </row>
    <row r="313" ht="15.75">
      <c r="C313" s="242"/>
    </row>
    <row r="314" ht="15.75">
      <c r="C314" s="242"/>
    </row>
    <row r="315" ht="15.75">
      <c r="C315" s="242"/>
    </row>
    <row r="316" ht="15.75">
      <c r="C316" s="242"/>
    </row>
    <row r="317" ht="15.75">
      <c r="C317" s="242"/>
    </row>
    <row r="318" ht="15.75">
      <c r="C318" s="242"/>
    </row>
    <row r="319" ht="15.75">
      <c r="C319" s="242"/>
    </row>
    <row r="320" ht="15.75">
      <c r="C320" s="242"/>
    </row>
    <row r="321" ht="15.75">
      <c r="C321" s="242"/>
    </row>
    <row r="322" ht="15.75">
      <c r="C322" s="242"/>
    </row>
    <row r="323" ht="15.75">
      <c r="C323" s="242"/>
    </row>
    <row r="324" ht="15.75">
      <c r="C324" s="242"/>
    </row>
    <row r="325" ht="15.75">
      <c r="C325" s="242"/>
    </row>
    <row r="326" ht="15.75">
      <c r="C326" s="242"/>
    </row>
    <row r="327" ht="15.75">
      <c r="C327" s="242"/>
    </row>
    <row r="328" ht="15.75">
      <c r="C328" s="242"/>
    </row>
    <row r="329" ht="15.75">
      <c r="C329" s="242"/>
    </row>
    <row r="330" ht="15.75">
      <c r="C330" s="242"/>
    </row>
    <row r="331" ht="15.75">
      <c r="C331" s="242"/>
    </row>
    <row r="332" ht="15.75">
      <c r="C332" s="242"/>
    </row>
    <row r="333" ht="15.75">
      <c r="C333" s="242"/>
    </row>
    <row r="334" ht="15.75">
      <c r="C334" s="242"/>
    </row>
    <row r="335" ht="15.75">
      <c r="C335" s="242"/>
    </row>
    <row r="336" ht="15.75">
      <c r="C336" s="242"/>
    </row>
    <row r="337" ht="15.75">
      <c r="C337" s="242"/>
    </row>
    <row r="338" ht="15.75">
      <c r="C338" s="242"/>
    </row>
    <row r="339" ht="15.75">
      <c r="C339" s="242"/>
    </row>
    <row r="340" ht="15.75">
      <c r="C340" s="242"/>
    </row>
    <row r="341" ht="15.75">
      <c r="C341" s="242"/>
    </row>
    <row r="342" ht="15.75">
      <c r="C342" s="242"/>
    </row>
    <row r="343" ht="15.75">
      <c r="C343" s="242"/>
    </row>
    <row r="344" ht="15.75">
      <c r="C344" s="242"/>
    </row>
    <row r="345" ht="15.75">
      <c r="C345" s="242"/>
    </row>
    <row r="346" ht="15.75">
      <c r="C346" s="242"/>
    </row>
    <row r="347" ht="15.75">
      <c r="C347" s="242"/>
    </row>
    <row r="348" ht="15.75">
      <c r="C348" s="242"/>
    </row>
    <row r="349" ht="15.75">
      <c r="C349" s="242"/>
    </row>
    <row r="350" ht="15.75">
      <c r="C350" s="242"/>
    </row>
    <row r="351" ht="15.75">
      <c r="C351" s="242"/>
    </row>
    <row r="352" ht="15.75">
      <c r="C352" s="242"/>
    </row>
    <row r="353" ht="15.75">
      <c r="C353" s="242"/>
    </row>
    <row r="354" ht="15.75">
      <c r="C354" s="242"/>
    </row>
    <row r="355" ht="15.75">
      <c r="C355" s="242"/>
    </row>
    <row r="356" ht="15.75">
      <c r="C356" s="242"/>
    </row>
    <row r="357" ht="15.75">
      <c r="C357" s="242"/>
    </row>
    <row r="358" ht="15.75">
      <c r="C358" s="242"/>
    </row>
    <row r="359" ht="15.75">
      <c r="C359" s="242"/>
    </row>
    <row r="360" ht="15.75">
      <c r="C360" s="242"/>
    </row>
    <row r="361" ht="15.75">
      <c r="C361" s="242"/>
    </row>
    <row r="362" ht="15.75">
      <c r="C362" s="242"/>
    </row>
    <row r="363" ht="15.75">
      <c r="C363" s="242"/>
    </row>
    <row r="364" ht="15.75">
      <c r="C364" s="242"/>
    </row>
    <row r="365" ht="15.75">
      <c r="C365" s="242"/>
    </row>
    <row r="366" ht="15.75">
      <c r="C366" s="242"/>
    </row>
    <row r="367" ht="15.75">
      <c r="C367" s="242"/>
    </row>
    <row r="368" ht="15.75">
      <c r="C368" s="242"/>
    </row>
    <row r="369" ht="15.75">
      <c r="C369" s="242"/>
    </row>
    <row r="370" ht="15.75">
      <c r="C370" s="242"/>
    </row>
    <row r="371" ht="15.75">
      <c r="C371" s="242"/>
    </row>
    <row r="372" ht="15.75">
      <c r="C372" s="242"/>
    </row>
    <row r="373" ht="15.75">
      <c r="C373" s="242"/>
    </row>
    <row r="374" ht="15.75">
      <c r="C374" s="242"/>
    </row>
    <row r="375" ht="15.75">
      <c r="C375" s="242"/>
    </row>
    <row r="376" ht="15.75">
      <c r="C376" s="242"/>
    </row>
    <row r="377" ht="15.75">
      <c r="C377" s="242"/>
    </row>
    <row r="378" ht="15.75">
      <c r="C378" s="242"/>
    </row>
    <row r="379" ht="15.75">
      <c r="C379" s="242"/>
    </row>
    <row r="380" ht="15.75">
      <c r="C380" s="242"/>
    </row>
    <row r="381" ht="15.75">
      <c r="C381" s="242"/>
    </row>
    <row r="382" ht="15.75">
      <c r="C382" s="242"/>
    </row>
    <row r="383" ht="15.75">
      <c r="C383" s="242"/>
    </row>
    <row r="384" ht="15.75">
      <c r="C384" s="242"/>
    </row>
    <row r="385" ht="15.75">
      <c r="C385" s="242"/>
    </row>
    <row r="386" ht="15.75">
      <c r="C386" s="242"/>
    </row>
    <row r="387" ht="15.75">
      <c r="C387" s="242"/>
    </row>
    <row r="388" ht="15.75">
      <c r="C388" s="242"/>
    </row>
    <row r="389" ht="15.75">
      <c r="C389" s="242"/>
    </row>
    <row r="390" ht="15.75">
      <c r="C390" s="242"/>
    </row>
    <row r="391" ht="15.75">
      <c r="C391" s="242"/>
    </row>
    <row r="392" ht="15.75">
      <c r="C392" s="242"/>
    </row>
    <row r="393" ht="15.75">
      <c r="C393" s="242"/>
    </row>
    <row r="394" ht="15.75">
      <c r="C394" s="242"/>
    </row>
    <row r="395" ht="15.75">
      <c r="C395" s="242"/>
    </row>
    <row r="396" ht="15.75">
      <c r="C396" s="242"/>
    </row>
    <row r="397" ht="15.75">
      <c r="C397" s="242"/>
    </row>
    <row r="398" ht="15.75">
      <c r="C398" s="242"/>
    </row>
    <row r="399" ht="15.75">
      <c r="C399" s="242"/>
    </row>
    <row r="400" ht="15.75">
      <c r="C400" s="242"/>
    </row>
    <row r="401" ht="15.75">
      <c r="C401" s="242"/>
    </row>
    <row r="402" ht="15.75">
      <c r="C402" s="242"/>
    </row>
    <row r="403" ht="15.75">
      <c r="C403" s="242"/>
    </row>
    <row r="404" ht="15.75">
      <c r="C404" s="242"/>
    </row>
    <row r="405" ht="15.75">
      <c r="C405" s="242"/>
    </row>
    <row r="406" ht="15.75">
      <c r="C406" s="242"/>
    </row>
    <row r="407" ht="15.75">
      <c r="C407" s="242"/>
    </row>
    <row r="408" ht="15.75">
      <c r="C408" s="242"/>
    </row>
    <row r="409" ht="15.75">
      <c r="C409" s="242"/>
    </row>
    <row r="410" ht="15.75">
      <c r="C410" s="242"/>
    </row>
    <row r="411" ht="15.75">
      <c r="C411" s="242"/>
    </row>
    <row r="412" ht="15.75">
      <c r="C412" s="242"/>
    </row>
    <row r="413" ht="15.75">
      <c r="C413" s="242"/>
    </row>
    <row r="414" ht="15.75">
      <c r="C414" s="242"/>
    </row>
    <row r="415" ht="15.75">
      <c r="C415" s="242"/>
    </row>
    <row r="416" ht="15.75">
      <c r="C416" s="242"/>
    </row>
    <row r="417" ht="15.75">
      <c r="C417" s="242"/>
    </row>
    <row r="418" ht="15.75">
      <c r="C418" s="242"/>
    </row>
    <row r="419" ht="15.75">
      <c r="C419" s="242"/>
    </row>
    <row r="420" ht="15.75">
      <c r="C420" s="242"/>
    </row>
    <row r="421" ht="15.75">
      <c r="C421" s="242"/>
    </row>
    <row r="422" ht="15.75">
      <c r="C422" s="242"/>
    </row>
    <row r="423" ht="15.75">
      <c r="C423" s="242"/>
    </row>
    <row r="424" ht="15.75">
      <c r="C424" s="242"/>
    </row>
    <row r="425" ht="15.75">
      <c r="C425" s="242"/>
    </row>
    <row r="426" ht="15.75">
      <c r="C426" s="242"/>
    </row>
    <row r="427" ht="15.75">
      <c r="C427" s="242"/>
    </row>
    <row r="428" ht="15.75">
      <c r="C428" s="242"/>
    </row>
    <row r="429" ht="15.75">
      <c r="C429" s="242"/>
    </row>
    <row r="430" ht="15.75">
      <c r="C430" s="242"/>
    </row>
    <row r="431" ht="15.75">
      <c r="C431" s="242"/>
    </row>
    <row r="432" ht="15.75">
      <c r="C432" s="242"/>
    </row>
    <row r="433" ht="15.75">
      <c r="C433" s="242"/>
    </row>
    <row r="434" ht="15.75">
      <c r="C434" s="242"/>
    </row>
    <row r="435" ht="15.75">
      <c r="C435" s="242"/>
    </row>
    <row r="436" ht="15.75">
      <c r="C436" s="242"/>
    </row>
    <row r="437" ht="15.75">
      <c r="C437" s="242"/>
    </row>
    <row r="438" ht="15.75">
      <c r="C438" s="242"/>
    </row>
    <row r="439" ht="15.75">
      <c r="C439" s="242"/>
    </row>
    <row r="440" ht="15.75">
      <c r="C440" s="242"/>
    </row>
    <row r="441" ht="15.75">
      <c r="C441" s="242"/>
    </row>
    <row r="442" ht="15.75">
      <c r="C442" s="242"/>
    </row>
    <row r="443" ht="15.75">
      <c r="C443" s="242"/>
    </row>
    <row r="444" ht="15.75">
      <c r="C444" s="242"/>
    </row>
    <row r="445" ht="15.75">
      <c r="C445" s="242"/>
    </row>
    <row r="446" ht="15.75">
      <c r="C446" s="242"/>
    </row>
    <row r="447" ht="15.75">
      <c r="C447" s="242"/>
    </row>
    <row r="448" ht="15.75">
      <c r="C448" s="242"/>
    </row>
    <row r="449" ht="15.75">
      <c r="C449" s="242"/>
    </row>
    <row r="450" ht="15.75">
      <c r="C450" s="242"/>
    </row>
    <row r="451" ht="15.75">
      <c r="C451" s="242"/>
    </row>
    <row r="452" ht="15.75">
      <c r="C452" s="242"/>
    </row>
    <row r="453" ht="15.75">
      <c r="C453" s="242"/>
    </row>
    <row r="454" ht="15.75">
      <c r="C454" s="242"/>
    </row>
    <row r="455" ht="15.75">
      <c r="C455" s="242"/>
    </row>
    <row r="456" ht="15.75">
      <c r="C456" s="242"/>
    </row>
    <row r="457" ht="15.75">
      <c r="C457" s="242"/>
    </row>
    <row r="458" ht="15.75">
      <c r="C458" s="242"/>
    </row>
    <row r="459" ht="15.75">
      <c r="C459" s="242"/>
    </row>
    <row r="460" ht="15.75">
      <c r="C460" s="242"/>
    </row>
    <row r="461" ht="15.75">
      <c r="C461" s="242"/>
    </row>
    <row r="462" ht="15.75">
      <c r="C462" s="242"/>
    </row>
    <row r="463" ht="15.75">
      <c r="C463" s="242"/>
    </row>
    <row r="464" ht="15.75">
      <c r="C464" s="242"/>
    </row>
    <row r="465" ht="15.75">
      <c r="C465" s="242"/>
    </row>
    <row r="466" ht="15.75">
      <c r="C466" s="242"/>
    </row>
    <row r="467" ht="15.75">
      <c r="C467" s="242"/>
    </row>
    <row r="468" ht="15.75">
      <c r="C468" s="242"/>
    </row>
    <row r="469" ht="15.75">
      <c r="C469" s="242"/>
    </row>
    <row r="470" ht="15.75">
      <c r="C470" s="242"/>
    </row>
    <row r="471" ht="15.75">
      <c r="C471" s="242"/>
    </row>
    <row r="472" ht="15.75">
      <c r="C472" s="242"/>
    </row>
    <row r="473" ht="15.75">
      <c r="C473" s="242"/>
    </row>
    <row r="474" ht="15.75">
      <c r="C474" s="242"/>
    </row>
    <row r="475" ht="15.75">
      <c r="C475" s="242"/>
    </row>
    <row r="476" ht="15.75">
      <c r="C476" s="242"/>
    </row>
    <row r="477" ht="15.75">
      <c r="C477" s="242"/>
    </row>
    <row r="478" ht="15.75">
      <c r="C478" s="242"/>
    </row>
    <row r="479" ht="15.75">
      <c r="C479" s="242"/>
    </row>
    <row r="480" ht="15.75">
      <c r="C480" s="242"/>
    </row>
    <row r="481" ht="15.75">
      <c r="C481" s="242"/>
    </row>
    <row r="482" ht="15.75">
      <c r="C482" s="242"/>
    </row>
    <row r="483" ht="15.75">
      <c r="C483" s="242"/>
    </row>
    <row r="484" ht="15.75">
      <c r="C484" s="242"/>
    </row>
    <row r="485" ht="15.75">
      <c r="C485" s="242"/>
    </row>
    <row r="486" ht="15.75">
      <c r="C486" s="242"/>
    </row>
    <row r="487" ht="15.75">
      <c r="C487" s="242"/>
    </row>
    <row r="488" ht="15.75">
      <c r="C488" s="242"/>
    </row>
    <row r="489" ht="15.75">
      <c r="C489" s="242"/>
    </row>
    <row r="490" ht="15.75">
      <c r="C490" s="242"/>
    </row>
    <row r="491" ht="15.75">
      <c r="C491" s="242"/>
    </row>
    <row r="492" ht="15.75">
      <c r="C492" s="242"/>
    </row>
    <row r="493" ht="15.75">
      <c r="C493" s="242"/>
    </row>
    <row r="494" ht="15.75">
      <c r="C494" s="242"/>
    </row>
    <row r="495" ht="15.75">
      <c r="C495" s="242"/>
    </row>
    <row r="496" ht="15.75">
      <c r="C496" s="242"/>
    </row>
    <row r="497" ht="15.75">
      <c r="C497" s="242"/>
    </row>
    <row r="498" ht="15.75">
      <c r="C498" s="242"/>
    </row>
    <row r="499" ht="15.75">
      <c r="C499" s="242"/>
    </row>
    <row r="500" ht="15.75">
      <c r="C500" s="242"/>
    </row>
    <row r="501" ht="15.75">
      <c r="C501" s="242"/>
    </row>
    <row r="502" ht="15.75">
      <c r="C502" s="242"/>
    </row>
    <row r="503" ht="15.75">
      <c r="C503" s="242"/>
    </row>
    <row r="504" ht="15.75">
      <c r="C504" s="242"/>
    </row>
    <row r="505" ht="15.75">
      <c r="C505" s="242"/>
    </row>
    <row r="506" ht="15.75">
      <c r="C506" s="242"/>
    </row>
    <row r="507" ht="15.75">
      <c r="C507" s="242"/>
    </row>
    <row r="508" ht="15.75">
      <c r="C508" s="242"/>
    </row>
    <row r="509" ht="15.75">
      <c r="C509" s="242"/>
    </row>
    <row r="510" ht="15.75">
      <c r="C510" s="242"/>
    </row>
    <row r="511" ht="15.75">
      <c r="C511" s="242"/>
    </row>
    <row r="512" ht="15.75">
      <c r="C512" s="242"/>
    </row>
    <row r="513" ht="15.75">
      <c r="C513" s="242"/>
    </row>
    <row r="514" ht="15.75">
      <c r="C514" s="242"/>
    </row>
    <row r="515" ht="15.75">
      <c r="C515" s="242"/>
    </row>
    <row r="516" ht="15.75">
      <c r="C516" s="242"/>
    </row>
    <row r="517" ht="15.75">
      <c r="C517" s="242"/>
    </row>
    <row r="518" ht="15.75">
      <c r="C518" s="242"/>
    </row>
    <row r="519" ht="15.75">
      <c r="C519" s="242"/>
    </row>
    <row r="520" ht="15.75">
      <c r="C520" s="242"/>
    </row>
    <row r="521" ht="15.75">
      <c r="C521" s="242"/>
    </row>
    <row r="522" ht="15.75">
      <c r="C522" s="242"/>
    </row>
    <row r="523" ht="15.75">
      <c r="C523" s="242"/>
    </row>
    <row r="524" ht="15.75">
      <c r="C524" s="242"/>
    </row>
    <row r="525" ht="15.75">
      <c r="C525" s="242"/>
    </row>
    <row r="526" ht="15.75">
      <c r="C526" s="242"/>
    </row>
    <row r="527" ht="15.75">
      <c r="C527" s="242"/>
    </row>
    <row r="528" ht="15.75">
      <c r="C528" s="242"/>
    </row>
    <row r="529" ht="15.75">
      <c r="C529" s="242"/>
    </row>
    <row r="530" ht="15.75">
      <c r="C530" s="242"/>
    </row>
    <row r="531" ht="15.75">
      <c r="C531" s="242"/>
    </row>
    <row r="532" ht="15.75">
      <c r="C532" s="242"/>
    </row>
    <row r="533" ht="15.75">
      <c r="C533" s="242"/>
    </row>
    <row r="534" ht="15.75">
      <c r="C534" s="242"/>
    </row>
    <row r="535" ht="15.75">
      <c r="C535" s="242"/>
    </row>
    <row r="536" ht="15.75">
      <c r="C536" s="242"/>
    </row>
    <row r="537" ht="15.75">
      <c r="C537" s="242"/>
    </row>
    <row r="538" ht="15.75">
      <c r="C538" s="242"/>
    </row>
    <row r="539" ht="15.75">
      <c r="C539" s="242"/>
    </row>
    <row r="540" ht="15.75">
      <c r="C540" s="242"/>
    </row>
    <row r="541" ht="15.75">
      <c r="C541" s="242"/>
    </row>
    <row r="542" ht="15.75">
      <c r="C542" s="242"/>
    </row>
    <row r="543" ht="15.75">
      <c r="C543" s="242"/>
    </row>
    <row r="544" ht="15.75">
      <c r="C544" s="242"/>
    </row>
    <row r="545" ht="15.75">
      <c r="C545" s="242"/>
    </row>
    <row r="546" ht="15.75">
      <c r="C546" s="242"/>
    </row>
    <row r="547" ht="15.75">
      <c r="C547" s="242"/>
    </row>
    <row r="548" ht="15.75">
      <c r="C548" s="242"/>
    </row>
    <row r="549" ht="15.75">
      <c r="C549" s="242"/>
    </row>
    <row r="550" ht="15.75">
      <c r="C550" s="242"/>
    </row>
    <row r="551" ht="15.75">
      <c r="C551" s="242"/>
    </row>
    <row r="552" ht="15.75">
      <c r="C552" s="242"/>
    </row>
    <row r="553" ht="15.75">
      <c r="C553" s="242"/>
    </row>
    <row r="554" ht="15.75">
      <c r="C554" s="242"/>
    </row>
    <row r="555" ht="15.75">
      <c r="C555" s="242"/>
    </row>
    <row r="556" ht="15.75">
      <c r="C556" s="242"/>
    </row>
    <row r="557" ht="15.75">
      <c r="C557" s="242"/>
    </row>
    <row r="558" ht="15.75">
      <c r="C558" s="242"/>
    </row>
    <row r="559" ht="15.75">
      <c r="C559" s="242"/>
    </row>
    <row r="560" ht="15.75">
      <c r="C560" s="242"/>
    </row>
    <row r="561" ht="15.75">
      <c r="C561" s="242"/>
    </row>
    <row r="562" ht="15.75">
      <c r="C562" s="242"/>
    </row>
    <row r="563" ht="15.75">
      <c r="C563" s="242"/>
    </row>
    <row r="564" ht="15.75">
      <c r="C564" s="242"/>
    </row>
    <row r="565" ht="15.75">
      <c r="C565" s="242"/>
    </row>
    <row r="566" ht="15.75">
      <c r="C566" s="242"/>
    </row>
    <row r="567" ht="15.75">
      <c r="C567" s="242"/>
    </row>
    <row r="568" ht="15.75">
      <c r="C568" s="242"/>
    </row>
    <row r="569" ht="15.75">
      <c r="C569" s="242"/>
    </row>
    <row r="570" ht="15.75">
      <c r="C570" s="242"/>
    </row>
    <row r="571" ht="15.75">
      <c r="C571" s="242"/>
    </row>
    <row r="572" ht="15.75">
      <c r="C572" s="242"/>
    </row>
    <row r="573" ht="15.75">
      <c r="C573" s="242"/>
    </row>
    <row r="574" ht="15.75">
      <c r="C574" s="242"/>
    </row>
    <row r="575" ht="15.75">
      <c r="C575" s="242"/>
    </row>
    <row r="576" ht="15.75">
      <c r="C576" s="242"/>
    </row>
    <row r="577" ht="15.75">
      <c r="C577" s="242"/>
    </row>
    <row r="578" ht="15.75">
      <c r="C578" s="242"/>
    </row>
    <row r="579" ht="15.75">
      <c r="C579" s="242"/>
    </row>
    <row r="580" ht="15.75">
      <c r="C580" s="242"/>
    </row>
    <row r="581" ht="15.75">
      <c r="C581" s="242"/>
    </row>
    <row r="582" ht="15.75">
      <c r="C582" s="242"/>
    </row>
    <row r="583" ht="15.75">
      <c r="C583" s="242"/>
    </row>
    <row r="584" ht="15.75">
      <c r="C584" s="242"/>
    </row>
    <row r="585" ht="15.75">
      <c r="C585" s="242"/>
    </row>
    <row r="586" ht="15.75">
      <c r="C586" s="242"/>
    </row>
    <row r="587" ht="15.75">
      <c r="C587" s="242"/>
    </row>
    <row r="588" ht="15.75">
      <c r="C588" s="242"/>
    </row>
    <row r="589" ht="15.75">
      <c r="C589" s="242"/>
    </row>
    <row r="590" ht="15.75">
      <c r="C590" s="242"/>
    </row>
    <row r="591" ht="15.75">
      <c r="C591" s="242"/>
    </row>
    <row r="592" ht="15.75">
      <c r="C592" s="242"/>
    </row>
    <row r="593" ht="15.75">
      <c r="C593" s="242"/>
    </row>
    <row r="594" ht="15.75">
      <c r="C594" s="242"/>
    </row>
    <row r="595" ht="15.75">
      <c r="C595" s="242"/>
    </row>
    <row r="596" ht="15.75">
      <c r="C596" s="242"/>
    </row>
    <row r="597" ht="15.75">
      <c r="C597" s="242"/>
    </row>
    <row r="598" ht="15.75">
      <c r="C598" s="242"/>
    </row>
    <row r="599" ht="15.75">
      <c r="C599" s="242"/>
    </row>
    <row r="600" ht="15.75">
      <c r="C600" s="242"/>
    </row>
    <row r="601" ht="15.75">
      <c r="C601" s="242"/>
    </row>
    <row r="602" ht="15.75">
      <c r="C602" s="242"/>
    </row>
    <row r="603" ht="15.75">
      <c r="C603" s="242"/>
    </row>
    <row r="604" ht="15.75">
      <c r="C604" s="242"/>
    </row>
    <row r="605" ht="15.75">
      <c r="C605" s="242"/>
    </row>
    <row r="606" ht="15.75">
      <c r="C606" s="242"/>
    </row>
    <row r="607" ht="15.75">
      <c r="C607" s="242"/>
    </row>
    <row r="608" ht="15.75">
      <c r="C608" s="242"/>
    </row>
    <row r="609" ht="15.75">
      <c r="C609" s="242"/>
    </row>
    <row r="610" ht="15.75">
      <c r="C610" s="242"/>
    </row>
    <row r="611" ht="15.75">
      <c r="C611" s="242"/>
    </row>
    <row r="612" ht="15.75">
      <c r="C612" s="242"/>
    </row>
    <row r="613" ht="15.75">
      <c r="C613" s="242"/>
    </row>
    <row r="614" ht="15.75">
      <c r="C614" s="242"/>
    </row>
    <row r="615" ht="15.75">
      <c r="C615" s="242"/>
    </row>
    <row r="616" ht="15.75">
      <c r="C616" s="242"/>
    </row>
    <row r="617" ht="15.75">
      <c r="C617" s="242"/>
    </row>
    <row r="618" ht="15.75">
      <c r="C618" s="242"/>
    </row>
    <row r="619" ht="15.75">
      <c r="C619" s="242"/>
    </row>
    <row r="620" ht="15.75">
      <c r="C620" s="242"/>
    </row>
    <row r="621" ht="15.75">
      <c r="C621" s="242"/>
    </row>
    <row r="622" ht="15.75">
      <c r="C622" s="242"/>
    </row>
    <row r="623" ht="15.75">
      <c r="C623" s="242"/>
    </row>
    <row r="624" ht="15.75">
      <c r="C624" s="242"/>
    </row>
    <row r="625" ht="15.75">
      <c r="C625" s="242"/>
    </row>
    <row r="626" ht="15.75">
      <c r="C626" s="242"/>
    </row>
    <row r="627" ht="15.75">
      <c r="C627" s="242"/>
    </row>
    <row r="628" ht="15.75">
      <c r="C628" s="242"/>
    </row>
    <row r="629" ht="15.75">
      <c r="C629" s="242"/>
    </row>
    <row r="630" ht="15.75">
      <c r="C630" s="242"/>
    </row>
    <row r="631" ht="15.75">
      <c r="C631" s="242"/>
    </row>
    <row r="632" ht="15.75">
      <c r="C632" s="242"/>
    </row>
    <row r="633" ht="15.75">
      <c r="C633" s="242"/>
    </row>
    <row r="634" ht="15.75">
      <c r="C634" s="242"/>
    </row>
    <row r="635" ht="15.75">
      <c r="C635" s="242"/>
    </row>
    <row r="636" ht="15.75">
      <c r="C636" s="242"/>
    </row>
    <row r="637" ht="15.75">
      <c r="C637" s="242"/>
    </row>
    <row r="638" ht="15.75">
      <c r="C638" s="242"/>
    </row>
    <row r="639" ht="15.75">
      <c r="C639" s="242"/>
    </row>
    <row r="640" ht="15.75">
      <c r="C640" s="242"/>
    </row>
    <row r="641" ht="15.75">
      <c r="C641" s="242"/>
    </row>
    <row r="642" ht="15.75">
      <c r="C642" s="242"/>
    </row>
    <row r="643" ht="15.75">
      <c r="C643" s="242"/>
    </row>
    <row r="644" ht="15.75">
      <c r="C644" s="242"/>
    </row>
    <row r="645" ht="15.75">
      <c r="C645" s="242"/>
    </row>
    <row r="646" ht="15.75">
      <c r="C646" s="242"/>
    </row>
    <row r="647" ht="15.75">
      <c r="C647" s="242"/>
    </row>
    <row r="648" ht="15.75">
      <c r="C648" s="242"/>
    </row>
    <row r="649" ht="15.75">
      <c r="C649" s="242"/>
    </row>
    <row r="650" ht="15.75">
      <c r="C650" s="242"/>
    </row>
    <row r="651" ht="15.75">
      <c r="C651" s="242"/>
    </row>
    <row r="652" ht="15.75">
      <c r="C652" s="242"/>
    </row>
    <row r="653" ht="15.75">
      <c r="C653" s="242"/>
    </row>
    <row r="654" ht="15.75">
      <c r="C654" s="242"/>
    </row>
    <row r="655" ht="15.75">
      <c r="C655" s="242"/>
    </row>
    <row r="656" ht="15.75">
      <c r="C656" s="242"/>
    </row>
    <row r="657" ht="15.75">
      <c r="C657" s="242"/>
    </row>
    <row r="658" ht="15.75">
      <c r="C658" s="242"/>
    </row>
    <row r="659" ht="15.75">
      <c r="C659" s="242"/>
    </row>
    <row r="660" ht="15.75">
      <c r="C660" s="242"/>
    </row>
    <row r="661" ht="15.75">
      <c r="C661" s="242"/>
    </row>
    <row r="662" ht="15.75">
      <c r="C662" s="242"/>
    </row>
    <row r="663" ht="15.75">
      <c r="C663" s="242"/>
    </row>
    <row r="664" ht="15.75">
      <c r="C664" s="242"/>
    </row>
    <row r="665" ht="15.75">
      <c r="C665" s="242"/>
    </row>
    <row r="666" ht="15.75">
      <c r="C666" s="242"/>
    </row>
    <row r="667" ht="15.75">
      <c r="C667" s="242"/>
    </row>
    <row r="668" ht="15.75">
      <c r="C668" s="242"/>
    </row>
    <row r="669" ht="15.75">
      <c r="C669" s="242"/>
    </row>
    <row r="670" ht="15.75">
      <c r="C670" s="242"/>
    </row>
    <row r="671" ht="15.75">
      <c r="C671" s="242"/>
    </row>
    <row r="672" ht="15.75">
      <c r="C672" s="242"/>
    </row>
    <row r="673" ht="15.75">
      <c r="C673" s="242"/>
    </row>
    <row r="674" ht="15.75">
      <c r="C674" s="242"/>
    </row>
    <row r="675" ht="15.75">
      <c r="C675" s="242"/>
    </row>
    <row r="676" ht="15.75">
      <c r="C676" s="242"/>
    </row>
    <row r="677" ht="15.75">
      <c r="C677" s="242"/>
    </row>
    <row r="678" ht="15.75">
      <c r="C678" s="242"/>
    </row>
    <row r="679" ht="15.75">
      <c r="C679" s="242"/>
    </row>
    <row r="680" ht="15.75">
      <c r="C680" s="242"/>
    </row>
    <row r="681" ht="15.75">
      <c r="C681" s="242"/>
    </row>
    <row r="682" ht="15.75">
      <c r="C682" s="242"/>
    </row>
    <row r="683" ht="15.75">
      <c r="C683" s="242"/>
    </row>
    <row r="684" ht="15.75">
      <c r="C684" s="242"/>
    </row>
    <row r="685" ht="15.75">
      <c r="C685" s="242"/>
    </row>
    <row r="686" ht="15.75">
      <c r="C686" s="242"/>
    </row>
    <row r="687" ht="15.75">
      <c r="C687" s="242"/>
    </row>
    <row r="688" ht="15.75">
      <c r="C688" s="242"/>
    </row>
    <row r="689" ht="15.75">
      <c r="C689" s="242"/>
    </row>
    <row r="690" ht="15.75">
      <c r="C690" s="242"/>
    </row>
    <row r="691" ht="15.75">
      <c r="C691" s="242"/>
    </row>
    <row r="692" ht="15.75">
      <c r="C692" s="242"/>
    </row>
    <row r="693" ht="15.75">
      <c r="C693" s="242"/>
    </row>
    <row r="694" ht="15.75">
      <c r="C694" s="242"/>
    </row>
    <row r="695" ht="15.75">
      <c r="C695" s="242"/>
    </row>
    <row r="696" ht="15.75">
      <c r="C696" s="242"/>
    </row>
    <row r="697" ht="15.75">
      <c r="C697" s="242"/>
    </row>
    <row r="698" ht="15.75">
      <c r="C698" s="242"/>
    </row>
    <row r="699" ht="15.75">
      <c r="C699" s="242"/>
    </row>
    <row r="700" ht="15.75">
      <c r="C700" s="242"/>
    </row>
    <row r="701" ht="15.75">
      <c r="C701" s="242"/>
    </row>
    <row r="702" ht="15.75">
      <c r="C702" s="242"/>
    </row>
    <row r="703" ht="15.75">
      <c r="C703" s="242"/>
    </row>
    <row r="704" ht="15.75">
      <c r="C704" s="242"/>
    </row>
    <row r="705" ht="15.75">
      <c r="C705" s="242"/>
    </row>
    <row r="706" ht="15.75">
      <c r="C706" s="242"/>
    </row>
    <row r="707" ht="15.75">
      <c r="C707" s="242"/>
    </row>
    <row r="708" ht="15.75">
      <c r="C708" s="242"/>
    </row>
    <row r="709" ht="15.75">
      <c r="C709" s="242"/>
    </row>
    <row r="710" ht="15.75">
      <c r="C710" s="242"/>
    </row>
    <row r="711" ht="15.75">
      <c r="C711" s="242"/>
    </row>
    <row r="712" ht="15.75">
      <c r="C712" s="242"/>
    </row>
    <row r="713" ht="15.75">
      <c r="C713" s="242"/>
    </row>
    <row r="714" ht="15.75">
      <c r="C714" s="242"/>
    </row>
    <row r="715" ht="15.75">
      <c r="C715" s="242"/>
    </row>
    <row r="716" ht="15.75">
      <c r="C716" s="242"/>
    </row>
    <row r="717" ht="15.75">
      <c r="C717" s="242"/>
    </row>
    <row r="718" ht="15.75">
      <c r="C718" s="242"/>
    </row>
    <row r="719" ht="15.75">
      <c r="C719" s="242"/>
    </row>
    <row r="720" ht="15.75">
      <c r="C720" s="242"/>
    </row>
    <row r="721" ht="15.75">
      <c r="C721" s="242"/>
    </row>
    <row r="722" ht="15.75">
      <c r="C722" s="242"/>
    </row>
    <row r="723" ht="15.75">
      <c r="C723" s="242"/>
    </row>
    <row r="724" ht="15.75">
      <c r="C724" s="242"/>
    </row>
    <row r="725" ht="15.75">
      <c r="C725" s="242"/>
    </row>
    <row r="726" ht="15.75">
      <c r="C726" s="242"/>
    </row>
    <row r="727" ht="15.75">
      <c r="C727" s="242"/>
    </row>
    <row r="728" ht="15.75">
      <c r="C728" s="242"/>
    </row>
    <row r="729" ht="15.75">
      <c r="C729" s="242"/>
    </row>
    <row r="730" ht="15.75">
      <c r="C730" s="242"/>
    </row>
    <row r="731" ht="15.75">
      <c r="C731" s="242"/>
    </row>
    <row r="732" ht="15.75">
      <c r="C732" s="242"/>
    </row>
    <row r="733" ht="15.75">
      <c r="C733" s="242"/>
    </row>
    <row r="734" ht="15.75">
      <c r="C734" s="242"/>
    </row>
    <row r="735" ht="15.75">
      <c r="C735" s="242"/>
    </row>
    <row r="736" ht="15.75">
      <c r="C736" s="242"/>
    </row>
    <row r="737" ht="15.75">
      <c r="C737" s="242"/>
    </row>
    <row r="738" ht="15.75">
      <c r="C738" s="242"/>
    </row>
    <row r="739" ht="15.75">
      <c r="C739" s="242"/>
    </row>
    <row r="740" ht="15.75">
      <c r="C740" s="242"/>
    </row>
    <row r="741" ht="15.75">
      <c r="C741" s="242"/>
    </row>
    <row r="742" ht="15.75">
      <c r="C742" s="242"/>
    </row>
    <row r="743" ht="15.75">
      <c r="C743" s="242"/>
    </row>
    <row r="744" ht="15.75">
      <c r="C744" s="242"/>
    </row>
    <row r="745" ht="15.75">
      <c r="C745" s="242"/>
    </row>
    <row r="746" ht="15.75">
      <c r="C746" s="242"/>
    </row>
    <row r="747" ht="15.75">
      <c r="C747" s="242"/>
    </row>
    <row r="748" ht="15.75">
      <c r="C748" s="242"/>
    </row>
    <row r="749" ht="15.75">
      <c r="C749" s="242"/>
    </row>
    <row r="750" ht="15.75">
      <c r="C750" s="242"/>
    </row>
    <row r="751" ht="15.75">
      <c r="C751" s="242"/>
    </row>
    <row r="752" ht="15.75">
      <c r="C752" s="242"/>
    </row>
    <row r="753" ht="15.75">
      <c r="C753" s="242"/>
    </row>
    <row r="754" ht="15.75">
      <c r="C754" s="242"/>
    </row>
    <row r="755" ht="15.75">
      <c r="C755" s="242"/>
    </row>
    <row r="756" ht="15.75">
      <c r="C756" s="242"/>
    </row>
    <row r="757" ht="15.75">
      <c r="C757" s="242"/>
    </row>
    <row r="758" ht="15.75">
      <c r="C758" s="242"/>
    </row>
    <row r="759" ht="15.75">
      <c r="C759" s="242"/>
    </row>
    <row r="760" ht="15.75">
      <c r="C760" s="242"/>
    </row>
    <row r="761" ht="15.75">
      <c r="C761" s="242"/>
    </row>
    <row r="762" ht="15.75">
      <c r="C762" s="242"/>
    </row>
    <row r="763" ht="15.75">
      <c r="C763" s="242"/>
    </row>
    <row r="764" ht="15.75">
      <c r="C764" s="242"/>
    </row>
    <row r="765" ht="15.75">
      <c r="C765" s="242"/>
    </row>
    <row r="766" ht="15.75">
      <c r="C766" s="242"/>
    </row>
    <row r="767" ht="15.75">
      <c r="C767" s="242"/>
    </row>
    <row r="768" ht="15.75">
      <c r="C768" s="242"/>
    </row>
    <row r="769" ht="15.75">
      <c r="C769" s="242"/>
    </row>
    <row r="770" ht="15.75">
      <c r="C770" s="242"/>
    </row>
    <row r="771" ht="15.75">
      <c r="C771" s="242"/>
    </row>
    <row r="772" ht="15.75">
      <c r="C772" s="242"/>
    </row>
    <row r="773" ht="15.75">
      <c r="C773" s="242"/>
    </row>
    <row r="774" ht="15.75">
      <c r="C774" s="242"/>
    </row>
    <row r="775" ht="15.75">
      <c r="C775" s="242"/>
    </row>
    <row r="776" ht="15.75">
      <c r="C776" s="242"/>
    </row>
    <row r="777" ht="15.75">
      <c r="C777" s="242"/>
    </row>
    <row r="778" ht="15.75">
      <c r="C778" s="242"/>
    </row>
    <row r="779" ht="15.75">
      <c r="C779" s="242"/>
    </row>
    <row r="780" ht="15.75">
      <c r="C780" s="242"/>
    </row>
    <row r="781" ht="15.75">
      <c r="C781" s="242"/>
    </row>
    <row r="782" ht="15.75">
      <c r="C782" s="242"/>
    </row>
    <row r="783" ht="15.75">
      <c r="C783" s="242"/>
    </row>
    <row r="784" ht="15.75">
      <c r="C784" s="242"/>
    </row>
    <row r="785" ht="15.75">
      <c r="C785" s="242"/>
    </row>
    <row r="786" ht="15.75">
      <c r="C786" s="242"/>
    </row>
    <row r="787" ht="15.75">
      <c r="C787" s="242"/>
    </row>
    <row r="788" ht="15.75">
      <c r="C788" s="242"/>
    </row>
    <row r="789" ht="15.75">
      <c r="C789" s="242"/>
    </row>
    <row r="790" ht="15.75">
      <c r="C790" s="242"/>
    </row>
    <row r="791" ht="15.75">
      <c r="C791" s="242"/>
    </row>
    <row r="792" ht="15.75">
      <c r="C792" s="242"/>
    </row>
    <row r="793" ht="15.75">
      <c r="C793" s="242"/>
    </row>
    <row r="794" ht="15.75">
      <c r="C794" s="242"/>
    </row>
    <row r="795" ht="15.75">
      <c r="C795" s="242"/>
    </row>
    <row r="796" ht="15.75">
      <c r="C796" s="242"/>
    </row>
    <row r="797" ht="15.75">
      <c r="C797" s="242"/>
    </row>
    <row r="798" ht="15.75">
      <c r="C798" s="242"/>
    </row>
    <row r="799" ht="15.75">
      <c r="C799" s="242"/>
    </row>
    <row r="800" ht="15.75">
      <c r="C800" s="242"/>
    </row>
    <row r="801" ht="15.75">
      <c r="C801" s="242"/>
    </row>
    <row r="802" ht="15.75">
      <c r="C802" s="242"/>
    </row>
    <row r="803" ht="15.75">
      <c r="C803" s="242"/>
    </row>
    <row r="804" ht="15.75">
      <c r="C804" s="242"/>
    </row>
    <row r="805" ht="15.75">
      <c r="C805" s="242"/>
    </row>
    <row r="806" ht="15.75">
      <c r="C806" s="242"/>
    </row>
    <row r="807" ht="15.75">
      <c r="C807" s="242"/>
    </row>
    <row r="808" ht="15.75">
      <c r="C808" s="242"/>
    </row>
    <row r="809" ht="15.75">
      <c r="C809" s="242"/>
    </row>
    <row r="810" ht="15.75">
      <c r="C810" s="242"/>
    </row>
    <row r="811" ht="15.75">
      <c r="C811" s="242"/>
    </row>
    <row r="812" ht="15.75">
      <c r="C812" s="242"/>
    </row>
    <row r="813" ht="15.75">
      <c r="C813" s="242"/>
    </row>
    <row r="814" ht="15.75">
      <c r="C814" s="242"/>
    </row>
    <row r="815" ht="15.75">
      <c r="C815" s="242"/>
    </row>
    <row r="816" ht="15.75">
      <c r="C816" s="242"/>
    </row>
    <row r="817" ht="15.75">
      <c r="C817" s="242"/>
    </row>
    <row r="818" ht="15.75">
      <c r="C818" s="242"/>
    </row>
    <row r="819" ht="15.75">
      <c r="C819" s="242"/>
    </row>
    <row r="820" ht="15.75">
      <c r="C820" s="242"/>
    </row>
    <row r="821" ht="15.75">
      <c r="C821" s="242"/>
    </row>
    <row r="822" ht="15.75">
      <c r="C822" s="242"/>
    </row>
    <row r="823" ht="15.75">
      <c r="C823" s="242"/>
    </row>
    <row r="824" ht="15.75">
      <c r="C824" s="242"/>
    </row>
    <row r="825" ht="15.75">
      <c r="C825" s="242"/>
    </row>
    <row r="826" ht="15.75">
      <c r="C826" s="242"/>
    </row>
    <row r="827" ht="15.75">
      <c r="C827" s="242"/>
    </row>
    <row r="828" ht="15.75">
      <c r="C828" s="242"/>
    </row>
    <row r="829" ht="15.75">
      <c r="C829" s="242"/>
    </row>
    <row r="830" ht="15.75">
      <c r="C830" s="242"/>
    </row>
    <row r="831" ht="15.75">
      <c r="C831" s="242"/>
    </row>
    <row r="832" ht="15.75">
      <c r="C832" s="242"/>
    </row>
    <row r="833" ht="15.75">
      <c r="C833" s="242"/>
    </row>
    <row r="834" ht="15.75">
      <c r="C834" s="242"/>
    </row>
    <row r="835" ht="15.75">
      <c r="C835" s="242"/>
    </row>
    <row r="836" ht="15.75">
      <c r="C836" s="242"/>
    </row>
    <row r="837" ht="15.75">
      <c r="C837" s="242"/>
    </row>
    <row r="838" ht="15.75">
      <c r="C838" s="242"/>
    </row>
    <row r="839" ht="15.75">
      <c r="C839" s="242"/>
    </row>
    <row r="840" ht="15.75">
      <c r="C840" s="242"/>
    </row>
    <row r="841" ht="15.75">
      <c r="C841" s="242"/>
    </row>
    <row r="842" ht="15.75">
      <c r="C842" s="242"/>
    </row>
    <row r="843" ht="15.75">
      <c r="C843" s="242"/>
    </row>
    <row r="844" ht="15.75">
      <c r="C844" s="242"/>
    </row>
    <row r="845" ht="15.75">
      <c r="C845" s="242"/>
    </row>
    <row r="846" ht="15.75">
      <c r="C846" s="242"/>
    </row>
    <row r="847" ht="15.75">
      <c r="C847" s="242"/>
    </row>
    <row r="848" ht="15.75">
      <c r="C848" s="242"/>
    </row>
    <row r="849" ht="15.75">
      <c r="C849" s="242"/>
    </row>
    <row r="850" ht="15.75">
      <c r="C850" s="242"/>
    </row>
    <row r="851" ht="15.75">
      <c r="C851" s="242"/>
    </row>
    <row r="852" ht="15.75">
      <c r="C852" s="242"/>
    </row>
    <row r="853" ht="15.75">
      <c r="C853" s="242"/>
    </row>
    <row r="854" ht="15.75">
      <c r="C854" s="242"/>
    </row>
    <row r="855" ht="15.75">
      <c r="C855" s="242"/>
    </row>
    <row r="856" ht="15.75">
      <c r="C856" s="242"/>
    </row>
    <row r="857" ht="15.75">
      <c r="C857" s="242"/>
    </row>
    <row r="858" ht="15.75">
      <c r="C858" s="242"/>
    </row>
    <row r="859" ht="15.75">
      <c r="C859" s="242"/>
    </row>
    <row r="860" ht="15.75">
      <c r="C860" s="242"/>
    </row>
    <row r="861" ht="15.75">
      <c r="C861" s="242"/>
    </row>
    <row r="862" ht="15.75">
      <c r="C862" s="242"/>
    </row>
    <row r="863" ht="15.75">
      <c r="C863" s="242"/>
    </row>
    <row r="864" ht="15.75">
      <c r="C864" s="242"/>
    </row>
    <row r="865" ht="15.75">
      <c r="C865" s="242"/>
    </row>
    <row r="866" ht="15.75">
      <c r="C866" s="242"/>
    </row>
    <row r="867" ht="15.75">
      <c r="C867" s="242"/>
    </row>
    <row r="868" ht="15.75">
      <c r="C868" s="242"/>
    </row>
    <row r="869" ht="15.75">
      <c r="C869" s="242"/>
    </row>
    <row r="870" ht="15.75">
      <c r="C870" s="242"/>
    </row>
    <row r="871" ht="15.75">
      <c r="C871" s="242"/>
    </row>
    <row r="872" ht="15.75">
      <c r="C872" s="242"/>
    </row>
    <row r="873" ht="15.75">
      <c r="C873" s="242"/>
    </row>
    <row r="874" ht="15.75">
      <c r="C874" s="242"/>
    </row>
    <row r="875" ht="15.75">
      <c r="C875" s="242"/>
    </row>
    <row r="876" ht="15.75">
      <c r="C876" s="242"/>
    </row>
    <row r="877" ht="15.75">
      <c r="C877" s="242"/>
    </row>
    <row r="878" ht="15.75">
      <c r="C878" s="242"/>
    </row>
    <row r="879" ht="15.75">
      <c r="C879" s="242"/>
    </row>
    <row r="880" ht="15.75">
      <c r="C880" s="242"/>
    </row>
    <row r="881" ht="15.75">
      <c r="C881" s="242"/>
    </row>
    <row r="882" ht="15.75">
      <c r="C882" s="242"/>
    </row>
    <row r="883" ht="15.75">
      <c r="C883" s="242"/>
    </row>
    <row r="884" ht="15.75">
      <c r="C884" s="242"/>
    </row>
    <row r="885" ht="15.75">
      <c r="C885" s="242"/>
    </row>
    <row r="886" ht="15.75">
      <c r="C886" s="242"/>
    </row>
    <row r="887" ht="15.75">
      <c r="C887" s="242"/>
    </row>
    <row r="888" ht="15.75">
      <c r="C888" s="242"/>
    </row>
    <row r="889" ht="15.75">
      <c r="C889" s="242"/>
    </row>
    <row r="890" ht="15.75">
      <c r="C890" s="242"/>
    </row>
    <row r="891" ht="15.75">
      <c r="C891" s="242"/>
    </row>
    <row r="892" ht="15.75">
      <c r="C892" s="242"/>
    </row>
    <row r="893" ht="15.75">
      <c r="C893" s="242"/>
    </row>
    <row r="894" ht="15.75">
      <c r="C894" s="242"/>
    </row>
    <row r="895" ht="15.75">
      <c r="C895" s="242"/>
    </row>
    <row r="896" ht="15.75">
      <c r="C896" s="242"/>
    </row>
    <row r="897" ht="15.75">
      <c r="C897" s="242"/>
    </row>
    <row r="898" ht="15.75">
      <c r="C898" s="242"/>
    </row>
    <row r="899" ht="15.75">
      <c r="C899" s="242"/>
    </row>
    <row r="900" ht="15.75">
      <c r="C900" s="242"/>
    </row>
    <row r="901" ht="15.75">
      <c r="C901" s="242"/>
    </row>
    <row r="902" ht="15.75">
      <c r="C902" s="242"/>
    </row>
    <row r="903" ht="15.75">
      <c r="C903" s="242"/>
    </row>
    <row r="904" ht="15.75">
      <c r="C904" s="242"/>
    </row>
    <row r="905" ht="15.75">
      <c r="C905" s="242"/>
    </row>
    <row r="906" ht="15.75">
      <c r="C906" s="242"/>
    </row>
    <row r="907" ht="15.75">
      <c r="C907" s="242"/>
    </row>
    <row r="908" ht="15.75">
      <c r="C908" s="242"/>
    </row>
    <row r="909" ht="15.75">
      <c r="C909" s="242"/>
    </row>
    <row r="910" ht="15.75">
      <c r="C910" s="242"/>
    </row>
    <row r="911" ht="15.75">
      <c r="C911" s="242"/>
    </row>
    <row r="912" ht="15.75">
      <c r="C912" s="242"/>
    </row>
    <row r="913" ht="15.75">
      <c r="C913" s="242"/>
    </row>
    <row r="914" ht="15.75">
      <c r="C914" s="242"/>
    </row>
    <row r="915" ht="15.75">
      <c r="C915" s="242"/>
    </row>
    <row r="916" ht="15.75">
      <c r="C916" s="242"/>
    </row>
    <row r="917" ht="15.75">
      <c r="C917" s="242"/>
    </row>
    <row r="918" ht="15.75">
      <c r="C918" s="242"/>
    </row>
    <row r="919" ht="15.75">
      <c r="C919" s="242"/>
    </row>
    <row r="920" ht="15.75">
      <c r="C920" s="242"/>
    </row>
    <row r="921" ht="15.75">
      <c r="C921" s="242"/>
    </row>
    <row r="922" ht="15.75">
      <c r="C922" s="242"/>
    </row>
    <row r="923" ht="15.75">
      <c r="C923" s="242"/>
    </row>
    <row r="924" ht="15.75">
      <c r="C924" s="242"/>
    </row>
    <row r="925" ht="15.75">
      <c r="C925" s="242"/>
    </row>
    <row r="926" ht="15.75">
      <c r="C926" s="242"/>
    </row>
    <row r="927" ht="15.75">
      <c r="C927" s="242"/>
    </row>
    <row r="928" ht="15.75">
      <c r="C928" s="242"/>
    </row>
    <row r="929" ht="15.75">
      <c r="C929" s="242"/>
    </row>
    <row r="930" ht="15.75">
      <c r="C930" s="242"/>
    </row>
    <row r="931" ht="15.75">
      <c r="C931" s="242"/>
    </row>
    <row r="932" ht="15.75">
      <c r="C932" s="242"/>
    </row>
    <row r="933" ht="15.75">
      <c r="C933" s="242"/>
    </row>
    <row r="934" ht="15.75">
      <c r="C934" s="242"/>
    </row>
    <row r="935" ht="15.75">
      <c r="C935" s="242"/>
    </row>
    <row r="936" ht="15.75">
      <c r="C936" s="242"/>
    </row>
    <row r="937" ht="15.75">
      <c r="C937" s="242"/>
    </row>
    <row r="938" ht="15.75">
      <c r="C938" s="242"/>
    </row>
    <row r="939" ht="15.75">
      <c r="C939" s="242"/>
    </row>
    <row r="940" ht="15.75">
      <c r="C940" s="242"/>
    </row>
    <row r="941" ht="15.75">
      <c r="C941" s="242"/>
    </row>
    <row r="942" ht="15.75">
      <c r="C942" s="242"/>
    </row>
    <row r="943" ht="15.75">
      <c r="C943" s="242"/>
    </row>
    <row r="944" ht="15.75">
      <c r="C944" s="242"/>
    </row>
    <row r="945" ht="15.75">
      <c r="C945" s="242"/>
    </row>
    <row r="946" ht="15.75">
      <c r="C946" s="242"/>
    </row>
    <row r="947" ht="15.75">
      <c r="C947" s="242"/>
    </row>
    <row r="948" ht="15.75">
      <c r="C948" s="242"/>
    </row>
    <row r="949" ht="15.75">
      <c r="C949" s="242"/>
    </row>
    <row r="950" ht="15.75">
      <c r="C950" s="242"/>
    </row>
    <row r="951" ht="15.75">
      <c r="C951" s="242"/>
    </row>
    <row r="952" ht="15.75">
      <c r="C952" s="242"/>
    </row>
    <row r="953" ht="15.75">
      <c r="C953" s="242"/>
    </row>
    <row r="954" ht="15.75">
      <c r="C954" s="242"/>
    </row>
  </sheetData>
  <sheetProtection/>
  <mergeCells count="8">
    <mergeCell ref="B8:C8"/>
    <mergeCell ref="B9:C9"/>
    <mergeCell ref="B1:C1"/>
    <mergeCell ref="B2:C2"/>
    <mergeCell ref="B3:C3"/>
    <mergeCell ref="B4:C4"/>
    <mergeCell ref="B6:C6"/>
    <mergeCell ref="B7:C7"/>
  </mergeCells>
  <printOptions/>
  <pageMargins left="0.984251968503937" right="0.7086614173228347" top="0.7480314960629921" bottom="0.7480314960629921" header="0.31496062992125984" footer="0.31496062992125984"/>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B1:E954"/>
  <sheetViews>
    <sheetView zoomScalePageLayoutView="0" workbookViewId="0" topLeftCell="A1">
      <selection activeCell="G15" sqref="G15"/>
    </sheetView>
  </sheetViews>
  <sheetFormatPr defaultColWidth="9.00390625" defaultRowHeight="12.75"/>
  <cols>
    <col min="1" max="1" width="4.125" style="4" customWidth="1"/>
    <col min="2" max="2" width="58.25390625" style="4" customWidth="1"/>
    <col min="3" max="3" width="15.00390625" style="4" customWidth="1"/>
    <col min="4" max="6" width="9.125" style="4" customWidth="1"/>
    <col min="7" max="16384" width="9.125" style="4" customWidth="1"/>
  </cols>
  <sheetData>
    <row r="1" spans="2:5" ht="18.75">
      <c r="B1" s="414" t="s">
        <v>731</v>
      </c>
      <c r="C1" s="414"/>
      <c r="D1" s="243"/>
      <c r="E1" s="236"/>
    </row>
    <row r="2" spans="2:5" ht="18.75">
      <c r="B2" s="414" t="s">
        <v>277</v>
      </c>
      <c r="C2" s="414"/>
      <c r="D2" s="243"/>
      <c r="E2" s="236"/>
    </row>
    <row r="3" spans="2:5" ht="18.75">
      <c r="B3" s="414" t="s">
        <v>45</v>
      </c>
      <c r="C3" s="414"/>
      <c r="D3" s="243"/>
      <c r="E3" s="236"/>
    </row>
    <row r="4" spans="2:5" ht="18.75">
      <c r="B4" s="414" t="s">
        <v>815</v>
      </c>
      <c r="C4" s="414"/>
      <c r="D4" s="243"/>
      <c r="E4" s="236"/>
    </row>
    <row r="5" spans="2:3" ht="18.75">
      <c r="B5" s="72"/>
      <c r="C5" s="72"/>
    </row>
    <row r="6" spans="2:3" ht="18.75">
      <c r="B6" s="423" t="s">
        <v>327</v>
      </c>
      <c r="C6" s="423"/>
    </row>
    <row r="7" spans="2:3" ht="18.75">
      <c r="B7" s="423"/>
      <c r="C7" s="423"/>
    </row>
    <row r="8" spans="2:3" ht="18.75">
      <c r="B8" s="419" t="s">
        <v>179</v>
      </c>
      <c r="C8" s="420"/>
    </row>
    <row r="9" spans="2:3" ht="34.5" customHeight="1">
      <c r="B9" s="421" t="s">
        <v>1098</v>
      </c>
      <c r="C9" s="425"/>
    </row>
    <row r="10" spans="2:3" ht="18.75">
      <c r="B10" s="31"/>
      <c r="C10" s="32"/>
    </row>
    <row r="11" spans="2:3" ht="56.25">
      <c r="B11" s="33" t="s">
        <v>180</v>
      </c>
      <c r="C11" s="33" t="s">
        <v>46</v>
      </c>
    </row>
    <row r="12" spans="2:3" ht="18.75">
      <c r="B12" s="34" t="s">
        <v>181</v>
      </c>
      <c r="C12" s="164">
        <f>SUM(C14:C23)</f>
        <v>10315.289999999999</v>
      </c>
    </row>
    <row r="13" spans="2:3" ht="18.75">
      <c r="B13" s="31"/>
      <c r="C13" s="165"/>
    </row>
    <row r="14" spans="2:3" ht="18.75">
      <c r="B14" s="69" t="s">
        <v>190</v>
      </c>
      <c r="C14" s="166">
        <v>2319.709</v>
      </c>
    </row>
    <row r="15" spans="2:3" ht="18.75">
      <c r="B15" s="35" t="s">
        <v>182</v>
      </c>
      <c r="C15" s="166">
        <v>3297.437</v>
      </c>
    </row>
    <row r="16" spans="2:3" ht="18.75">
      <c r="B16" s="35" t="s">
        <v>183</v>
      </c>
      <c r="C16" s="166">
        <v>1250.511</v>
      </c>
    </row>
    <row r="17" spans="2:3" ht="18.75">
      <c r="B17" s="35" t="s">
        <v>184</v>
      </c>
      <c r="C17" s="166">
        <v>725.373</v>
      </c>
    </row>
    <row r="18" spans="2:3" ht="18.75">
      <c r="B18" s="35" t="s">
        <v>185</v>
      </c>
      <c r="C18" s="166">
        <v>432.965</v>
      </c>
    </row>
    <row r="19" spans="2:3" ht="18.75">
      <c r="B19" s="35" t="s">
        <v>186</v>
      </c>
      <c r="C19" s="166">
        <v>52.216</v>
      </c>
    </row>
    <row r="20" spans="2:3" ht="18.75">
      <c r="B20" s="35" t="s">
        <v>187</v>
      </c>
      <c r="C20" s="166">
        <v>683.862</v>
      </c>
    </row>
    <row r="21" spans="2:3" ht="18.75">
      <c r="B21" s="35" t="s">
        <v>188</v>
      </c>
      <c r="C21" s="166">
        <v>361.831</v>
      </c>
    </row>
    <row r="22" spans="2:3" ht="18.75">
      <c r="B22" s="35" t="s">
        <v>189</v>
      </c>
      <c r="C22" s="166">
        <v>1191.386</v>
      </c>
    </row>
    <row r="24" spans="2:3" ht="107.25" customHeight="1">
      <c r="B24" s="69"/>
      <c r="C24" s="166"/>
    </row>
    <row r="25" spans="2:3" ht="18.75">
      <c r="B25" s="69"/>
      <c r="C25" s="37"/>
    </row>
    <row r="26" spans="2:3" ht="15.75">
      <c r="B26" s="70"/>
      <c r="C26" s="39"/>
    </row>
    <row r="27" spans="2:3" ht="15.75">
      <c r="B27" s="70"/>
      <c r="C27" s="40"/>
    </row>
    <row r="28" spans="2:3" ht="15.75">
      <c r="B28" s="70"/>
      <c r="C28" s="40"/>
    </row>
    <row r="29" spans="2:3" ht="15.75">
      <c r="B29" s="70"/>
      <c r="C29" s="40"/>
    </row>
    <row r="30" spans="2:3" ht="15.75">
      <c r="B30" s="70"/>
      <c r="C30" s="40"/>
    </row>
    <row r="31" spans="2:3" ht="15.75">
      <c r="B31" s="70"/>
      <c r="C31" s="40"/>
    </row>
    <row r="32" spans="2:3" ht="15.75">
      <c r="B32" s="78"/>
      <c r="C32" s="40"/>
    </row>
    <row r="33" spans="2:3" ht="15.75">
      <c r="B33" s="78"/>
      <c r="C33" s="42"/>
    </row>
    <row r="34" spans="2:3" ht="15.75">
      <c r="B34" s="70"/>
      <c r="C34" s="42"/>
    </row>
    <row r="35" spans="2:3" ht="15.75">
      <c r="B35" s="70"/>
      <c r="C35" s="40"/>
    </row>
    <row r="36" spans="2:3" ht="15.75">
      <c r="B36" s="78"/>
      <c r="C36" s="42"/>
    </row>
    <row r="37" spans="2:3" ht="15.75">
      <c r="B37" s="78"/>
      <c r="C37" s="42"/>
    </row>
    <row r="38" spans="2:3" ht="15.75">
      <c r="B38" s="78"/>
      <c r="C38" s="42"/>
    </row>
    <row r="39" spans="2:3" ht="15.75">
      <c r="B39" s="78"/>
      <c r="C39" s="42"/>
    </row>
    <row r="40" spans="2:3" ht="15.75">
      <c r="B40" s="78"/>
      <c r="C40" s="42"/>
    </row>
    <row r="41" spans="2:3" ht="15.75">
      <c r="B41" s="78"/>
      <c r="C41" s="42"/>
    </row>
    <row r="42" spans="2:3" ht="15.75">
      <c r="B42" s="78"/>
      <c r="C42" s="42"/>
    </row>
    <row r="43" spans="2:3" ht="15.75">
      <c r="B43" s="10"/>
      <c r="C43" s="42"/>
    </row>
    <row r="44" spans="2:3" ht="15.75">
      <c r="B44" s="79"/>
      <c r="C44" s="241"/>
    </row>
    <row r="45" ht="15.75">
      <c r="C45" s="242"/>
    </row>
    <row r="46" ht="15.75">
      <c r="C46" s="242"/>
    </row>
    <row r="47" ht="15.75">
      <c r="C47" s="242"/>
    </row>
    <row r="48" ht="15.75">
      <c r="C48" s="242"/>
    </row>
    <row r="49" ht="15.75">
      <c r="C49" s="242"/>
    </row>
    <row r="50" ht="15.75">
      <c r="C50" s="242"/>
    </row>
    <row r="51" ht="15.75">
      <c r="C51" s="242"/>
    </row>
    <row r="52" ht="15.75">
      <c r="C52" s="242"/>
    </row>
    <row r="53" ht="15.75">
      <c r="C53" s="242"/>
    </row>
    <row r="54" ht="15.75">
      <c r="C54" s="242"/>
    </row>
    <row r="55" ht="15.75">
      <c r="C55" s="242"/>
    </row>
    <row r="56" ht="15.75">
      <c r="C56" s="242"/>
    </row>
    <row r="57" ht="15.75">
      <c r="C57" s="242"/>
    </row>
    <row r="58" ht="15.75">
      <c r="C58" s="242"/>
    </row>
    <row r="59" ht="15.75">
      <c r="C59" s="242"/>
    </row>
    <row r="60" ht="15.75">
      <c r="C60" s="242"/>
    </row>
    <row r="61" ht="15.75">
      <c r="C61" s="242"/>
    </row>
    <row r="62" ht="15.75">
      <c r="C62" s="242"/>
    </row>
    <row r="63" ht="15.75">
      <c r="C63" s="242"/>
    </row>
    <row r="64" ht="15.75">
      <c r="C64" s="242"/>
    </row>
    <row r="65" ht="15.75">
      <c r="C65" s="242"/>
    </row>
    <row r="66" ht="15.75">
      <c r="C66" s="242"/>
    </row>
    <row r="67" ht="15.75">
      <c r="C67" s="242"/>
    </row>
    <row r="68" ht="15.75">
      <c r="C68" s="242"/>
    </row>
    <row r="69" ht="15.75">
      <c r="C69" s="242"/>
    </row>
    <row r="70" ht="15.75">
      <c r="C70" s="242"/>
    </row>
    <row r="71" ht="15.75">
      <c r="C71" s="242"/>
    </row>
    <row r="72" ht="15.75">
      <c r="C72" s="242"/>
    </row>
    <row r="73" ht="15.75">
      <c r="C73" s="242"/>
    </row>
    <row r="74" ht="15.75">
      <c r="C74" s="242"/>
    </row>
    <row r="75" ht="15.75">
      <c r="C75" s="242"/>
    </row>
    <row r="76" ht="15.75">
      <c r="C76" s="242"/>
    </row>
    <row r="77" ht="15.75">
      <c r="C77" s="242"/>
    </row>
    <row r="78" ht="15.75">
      <c r="C78" s="242"/>
    </row>
    <row r="79" ht="15.75">
      <c r="C79" s="242"/>
    </row>
    <row r="80" ht="15.75">
      <c r="C80" s="242"/>
    </row>
    <row r="81" ht="15.75">
      <c r="C81" s="242"/>
    </row>
    <row r="82" ht="15.75">
      <c r="C82" s="242"/>
    </row>
    <row r="83" ht="15.75">
      <c r="C83" s="242"/>
    </row>
    <row r="84" ht="15.75">
      <c r="C84" s="242"/>
    </row>
    <row r="85" ht="15.75">
      <c r="C85" s="242"/>
    </row>
    <row r="86" ht="15.75">
      <c r="C86" s="242"/>
    </row>
    <row r="87" ht="15.75">
      <c r="C87" s="242"/>
    </row>
    <row r="88" ht="15.75">
      <c r="C88" s="242"/>
    </row>
    <row r="89" ht="15.75">
      <c r="C89" s="242"/>
    </row>
    <row r="90" ht="15.75">
      <c r="C90" s="242"/>
    </row>
    <row r="91" ht="15.75">
      <c r="C91" s="242"/>
    </row>
    <row r="92" ht="15.75">
      <c r="C92" s="242"/>
    </row>
    <row r="93" ht="15.75">
      <c r="C93" s="242"/>
    </row>
    <row r="94" ht="15.75">
      <c r="C94" s="242"/>
    </row>
    <row r="95" ht="15.75">
      <c r="C95" s="242"/>
    </row>
    <row r="96" ht="15.75">
      <c r="C96" s="242"/>
    </row>
    <row r="97" ht="15.75">
      <c r="C97" s="242"/>
    </row>
    <row r="98" ht="15.75">
      <c r="C98" s="242"/>
    </row>
    <row r="99" ht="15.75">
      <c r="C99" s="242"/>
    </row>
    <row r="100" ht="15.75">
      <c r="C100" s="242"/>
    </row>
    <row r="101" ht="15.75">
      <c r="C101" s="242"/>
    </row>
    <row r="102" ht="15.75">
      <c r="C102" s="242"/>
    </row>
    <row r="103" ht="15.75">
      <c r="C103" s="242"/>
    </row>
    <row r="104" ht="15.75">
      <c r="C104" s="242"/>
    </row>
    <row r="105" ht="15.75">
      <c r="C105" s="242"/>
    </row>
    <row r="106" ht="15.75">
      <c r="C106" s="242"/>
    </row>
    <row r="107" ht="15.75">
      <c r="C107" s="242"/>
    </row>
    <row r="108" ht="15.75">
      <c r="C108" s="242"/>
    </row>
    <row r="109" ht="15.75">
      <c r="C109" s="242"/>
    </row>
    <row r="110" ht="15.75">
      <c r="C110" s="242"/>
    </row>
    <row r="111" ht="15.75">
      <c r="C111" s="242"/>
    </row>
    <row r="112" ht="15.75">
      <c r="C112" s="242"/>
    </row>
    <row r="113" ht="15.75">
      <c r="C113" s="242"/>
    </row>
    <row r="114" ht="15.75">
      <c r="C114" s="242"/>
    </row>
    <row r="115" ht="15.75">
      <c r="C115" s="242"/>
    </row>
    <row r="116" ht="15.75">
      <c r="C116" s="242"/>
    </row>
    <row r="117" ht="15.75">
      <c r="C117" s="242"/>
    </row>
    <row r="118" ht="15.75">
      <c r="C118" s="242"/>
    </row>
    <row r="119" ht="15.75">
      <c r="C119" s="242"/>
    </row>
    <row r="120" ht="15.75">
      <c r="C120" s="242"/>
    </row>
    <row r="121" ht="15.75">
      <c r="C121" s="242"/>
    </row>
    <row r="122" ht="15.75">
      <c r="C122" s="242"/>
    </row>
    <row r="123" ht="15.75">
      <c r="C123" s="242"/>
    </row>
    <row r="124" ht="15.75">
      <c r="C124" s="242"/>
    </row>
    <row r="125" ht="15.75">
      <c r="C125" s="242"/>
    </row>
    <row r="126" ht="15.75">
      <c r="C126" s="242"/>
    </row>
    <row r="127" ht="15.75">
      <c r="C127" s="242"/>
    </row>
    <row r="128" ht="15.75">
      <c r="C128" s="242"/>
    </row>
    <row r="129" ht="15.75">
      <c r="C129" s="242"/>
    </row>
    <row r="130" ht="15.75">
      <c r="C130" s="242"/>
    </row>
    <row r="131" ht="15.75">
      <c r="C131" s="242"/>
    </row>
    <row r="132" ht="15.75">
      <c r="C132" s="242"/>
    </row>
    <row r="133" ht="15.75">
      <c r="C133" s="242"/>
    </row>
    <row r="134" ht="15.75">
      <c r="C134" s="242"/>
    </row>
    <row r="135" ht="15.75">
      <c r="C135" s="242"/>
    </row>
    <row r="136" ht="15.75">
      <c r="C136" s="242"/>
    </row>
    <row r="137" ht="15.75">
      <c r="C137" s="242"/>
    </row>
    <row r="138" ht="15.75">
      <c r="C138" s="242"/>
    </row>
    <row r="139" ht="15.75">
      <c r="C139" s="242"/>
    </row>
    <row r="140" ht="15.75">
      <c r="C140" s="242"/>
    </row>
    <row r="141" ht="15.75">
      <c r="C141" s="242"/>
    </row>
    <row r="142" ht="15.75">
      <c r="C142" s="242"/>
    </row>
    <row r="143" ht="15.75">
      <c r="C143" s="242"/>
    </row>
    <row r="144" ht="15.75">
      <c r="C144" s="242"/>
    </row>
    <row r="145" ht="15.75">
      <c r="C145" s="242"/>
    </row>
    <row r="146" ht="15.75">
      <c r="C146" s="242"/>
    </row>
    <row r="147" ht="15.75">
      <c r="C147" s="242"/>
    </row>
    <row r="148" ht="15.75">
      <c r="C148" s="242"/>
    </row>
    <row r="149" ht="15.75">
      <c r="C149" s="242"/>
    </row>
    <row r="150" ht="15.75">
      <c r="C150" s="242"/>
    </row>
    <row r="151" ht="15.75">
      <c r="C151" s="242"/>
    </row>
    <row r="152" ht="15.75">
      <c r="C152" s="242"/>
    </row>
    <row r="153" ht="15.75">
      <c r="C153" s="242"/>
    </row>
    <row r="154" ht="15.75">
      <c r="C154" s="242"/>
    </row>
    <row r="155" ht="15.75">
      <c r="C155" s="242"/>
    </row>
    <row r="156" ht="15.75">
      <c r="C156" s="242"/>
    </row>
    <row r="157" ht="15.75">
      <c r="C157" s="242"/>
    </row>
    <row r="158" ht="15.75">
      <c r="C158" s="242"/>
    </row>
    <row r="159" ht="15.75">
      <c r="C159" s="242"/>
    </row>
    <row r="160" ht="15.75">
      <c r="C160" s="242"/>
    </row>
    <row r="161" ht="15.75">
      <c r="C161" s="242"/>
    </row>
    <row r="162" ht="15.75">
      <c r="C162" s="242"/>
    </row>
    <row r="163" ht="15.75">
      <c r="C163" s="242"/>
    </row>
    <row r="164" ht="15.75">
      <c r="C164" s="242"/>
    </row>
    <row r="165" ht="15.75">
      <c r="C165" s="242"/>
    </row>
    <row r="166" ht="15.75">
      <c r="C166" s="242"/>
    </row>
    <row r="167" ht="15.75">
      <c r="C167" s="242"/>
    </row>
    <row r="168" ht="15.75">
      <c r="C168" s="242"/>
    </row>
    <row r="169" ht="15.75">
      <c r="C169" s="242"/>
    </row>
    <row r="170" ht="15.75">
      <c r="C170" s="242"/>
    </row>
    <row r="171" ht="15.75">
      <c r="C171" s="242"/>
    </row>
    <row r="172" ht="15.75">
      <c r="C172" s="242"/>
    </row>
    <row r="173" ht="15.75">
      <c r="C173" s="242"/>
    </row>
    <row r="174" ht="15.75">
      <c r="C174" s="242"/>
    </row>
    <row r="175" ht="15.75">
      <c r="C175" s="242"/>
    </row>
    <row r="176" ht="15.75">
      <c r="C176" s="242"/>
    </row>
    <row r="177" ht="15.75">
      <c r="C177" s="242"/>
    </row>
    <row r="178" ht="15.75">
      <c r="C178" s="242"/>
    </row>
    <row r="179" ht="15.75">
      <c r="C179" s="242"/>
    </row>
    <row r="180" ht="15.75">
      <c r="C180" s="242"/>
    </row>
    <row r="181" ht="15.75">
      <c r="C181" s="242"/>
    </row>
    <row r="182" ht="15.75">
      <c r="C182" s="242"/>
    </row>
    <row r="183" ht="15.75">
      <c r="C183" s="242"/>
    </row>
    <row r="184" ht="15.75">
      <c r="C184" s="242"/>
    </row>
    <row r="185" ht="15.75">
      <c r="C185" s="242"/>
    </row>
    <row r="186" ht="15.75">
      <c r="C186" s="242"/>
    </row>
    <row r="187" ht="15.75">
      <c r="C187" s="242"/>
    </row>
    <row r="188" ht="15.75">
      <c r="C188" s="242"/>
    </row>
    <row r="189" ht="15.75">
      <c r="C189" s="242"/>
    </row>
    <row r="190" ht="15.75">
      <c r="C190" s="242"/>
    </row>
    <row r="191" ht="15.75">
      <c r="C191" s="242"/>
    </row>
    <row r="192" ht="15.75">
      <c r="C192" s="242"/>
    </row>
    <row r="193" ht="15.75">
      <c r="C193" s="242"/>
    </row>
    <row r="194" ht="15.75">
      <c r="C194" s="242"/>
    </row>
    <row r="195" ht="15.75">
      <c r="C195" s="242"/>
    </row>
    <row r="196" ht="15.75">
      <c r="C196" s="242"/>
    </row>
    <row r="197" ht="15.75">
      <c r="C197" s="242"/>
    </row>
    <row r="198" ht="15.75">
      <c r="C198" s="242"/>
    </row>
    <row r="199" ht="15.75">
      <c r="C199" s="242"/>
    </row>
    <row r="200" ht="15.75">
      <c r="C200" s="242"/>
    </row>
    <row r="201" ht="15.75">
      <c r="C201" s="242"/>
    </row>
    <row r="202" ht="15.75">
      <c r="C202" s="242"/>
    </row>
    <row r="203" ht="15.75">
      <c r="C203" s="242"/>
    </row>
    <row r="204" ht="15.75">
      <c r="C204" s="242"/>
    </row>
    <row r="205" ht="15.75">
      <c r="C205" s="242"/>
    </row>
    <row r="206" ht="15.75">
      <c r="C206" s="242"/>
    </row>
    <row r="207" ht="15.75">
      <c r="C207" s="242"/>
    </row>
    <row r="208" ht="15.75">
      <c r="C208" s="242"/>
    </row>
    <row r="209" ht="15.75">
      <c r="C209" s="242"/>
    </row>
    <row r="210" ht="15.75">
      <c r="C210" s="242"/>
    </row>
    <row r="211" ht="15.75">
      <c r="C211" s="242"/>
    </row>
    <row r="212" ht="15.75">
      <c r="C212" s="242"/>
    </row>
    <row r="213" ht="15.75">
      <c r="C213" s="242"/>
    </row>
    <row r="214" ht="15.75">
      <c r="C214" s="242"/>
    </row>
    <row r="215" ht="15.75">
      <c r="C215" s="242"/>
    </row>
    <row r="216" ht="15.75">
      <c r="C216" s="242"/>
    </row>
    <row r="217" ht="15.75">
      <c r="C217" s="242"/>
    </row>
    <row r="218" ht="15.75">
      <c r="C218" s="242"/>
    </row>
    <row r="219" ht="15.75">
      <c r="C219" s="242"/>
    </row>
    <row r="220" ht="15.75">
      <c r="C220" s="242"/>
    </row>
    <row r="221" ht="15.75">
      <c r="C221" s="242"/>
    </row>
    <row r="222" ht="15.75">
      <c r="C222" s="242"/>
    </row>
    <row r="223" ht="15.75">
      <c r="C223" s="242"/>
    </row>
    <row r="224" ht="15.75">
      <c r="C224" s="242"/>
    </row>
    <row r="225" ht="15.75">
      <c r="C225" s="242"/>
    </row>
    <row r="226" ht="15.75">
      <c r="C226" s="242"/>
    </row>
    <row r="227" ht="15.75">
      <c r="C227" s="242"/>
    </row>
    <row r="228" ht="15.75">
      <c r="C228" s="242"/>
    </row>
    <row r="229" ht="15.75">
      <c r="C229" s="242"/>
    </row>
    <row r="230" ht="15.75">
      <c r="C230" s="242"/>
    </row>
    <row r="231" ht="15.75">
      <c r="C231" s="242"/>
    </row>
    <row r="232" ht="15.75">
      <c r="C232" s="242"/>
    </row>
    <row r="233" ht="15.75">
      <c r="C233" s="242"/>
    </row>
    <row r="234" ht="15.75">
      <c r="C234" s="242"/>
    </row>
    <row r="235" ht="15.75">
      <c r="C235" s="242"/>
    </row>
    <row r="236" ht="15.75">
      <c r="C236" s="242"/>
    </row>
    <row r="237" ht="15.75">
      <c r="C237" s="242"/>
    </row>
    <row r="238" ht="15.75">
      <c r="C238" s="242"/>
    </row>
    <row r="239" ht="15.75">
      <c r="C239" s="242"/>
    </row>
    <row r="240" ht="15.75">
      <c r="C240" s="242"/>
    </row>
    <row r="241" ht="15.75">
      <c r="C241" s="242"/>
    </row>
    <row r="242" ht="15.75">
      <c r="C242" s="242"/>
    </row>
    <row r="243" ht="15.75">
      <c r="C243" s="242"/>
    </row>
    <row r="244" ht="15.75">
      <c r="C244" s="242"/>
    </row>
    <row r="245" ht="15.75">
      <c r="C245" s="242"/>
    </row>
    <row r="246" ht="15.75">
      <c r="C246" s="242"/>
    </row>
    <row r="247" ht="15.75">
      <c r="C247" s="242"/>
    </row>
    <row r="248" ht="15.75">
      <c r="C248" s="242"/>
    </row>
    <row r="249" ht="15.75">
      <c r="C249" s="242"/>
    </row>
    <row r="250" ht="15.75">
      <c r="C250" s="242"/>
    </row>
    <row r="251" ht="15.75">
      <c r="C251" s="242"/>
    </row>
    <row r="252" ht="15.75">
      <c r="C252" s="242"/>
    </row>
    <row r="253" ht="15.75">
      <c r="C253" s="242"/>
    </row>
    <row r="254" ht="15.75">
      <c r="C254" s="242"/>
    </row>
    <row r="255" ht="15.75">
      <c r="C255" s="242"/>
    </row>
    <row r="256" ht="15.75">
      <c r="C256" s="242"/>
    </row>
    <row r="257" ht="15.75">
      <c r="C257" s="242"/>
    </row>
    <row r="258" ht="15.75">
      <c r="C258" s="242"/>
    </row>
    <row r="259" ht="15.75">
      <c r="C259" s="242"/>
    </row>
    <row r="260" ht="15.75">
      <c r="C260" s="242"/>
    </row>
    <row r="261" ht="15.75">
      <c r="C261" s="242"/>
    </row>
    <row r="262" ht="15.75">
      <c r="C262" s="242"/>
    </row>
    <row r="263" ht="15.75">
      <c r="C263" s="242"/>
    </row>
    <row r="264" ht="15.75">
      <c r="C264" s="242"/>
    </row>
    <row r="265" ht="15.75">
      <c r="C265" s="242"/>
    </row>
    <row r="266" ht="15.75">
      <c r="C266" s="242"/>
    </row>
    <row r="267" ht="15.75">
      <c r="C267" s="242"/>
    </row>
    <row r="268" ht="15.75">
      <c r="C268" s="242"/>
    </row>
    <row r="269" ht="15.75">
      <c r="C269" s="242"/>
    </row>
    <row r="270" ht="15.75">
      <c r="C270" s="242"/>
    </row>
    <row r="271" ht="15.75">
      <c r="C271" s="242"/>
    </row>
    <row r="272" ht="15.75">
      <c r="C272" s="242"/>
    </row>
    <row r="273" ht="15.75">
      <c r="C273" s="242"/>
    </row>
    <row r="274" ht="15.75">
      <c r="C274" s="242"/>
    </row>
    <row r="275" ht="15.75">
      <c r="C275" s="242"/>
    </row>
    <row r="276" ht="15.75">
      <c r="C276" s="242"/>
    </row>
    <row r="277" ht="15.75">
      <c r="C277" s="242"/>
    </row>
    <row r="278" ht="15.75">
      <c r="C278" s="242"/>
    </row>
    <row r="279" ht="15.75">
      <c r="C279" s="242"/>
    </row>
    <row r="280" ht="15.75">
      <c r="C280" s="242"/>
    </row>
    <row r="281" ht="15.75">
      <c r="C281" s="242"/>
    </row>
    <row r="282" ht="15.75">
      <c r="C282" s="242"/>
    </row>
    <row r="283" ht="15.75">
      <c r="C283" s="242"/>
    </row>
    <row r="284" ht="15.75">
      <c r="C284" s="242"/>
    </row>
    <row r="285" ht="15.75">
      <c r="C285" s="242"/>
    </row>
    <row r="286" ht="15.75">
      <c r="C286" s="242"/>
    </row>
    <row r="287" ht="15.75">
      <c r="C287" s="242"/>
    </row>
    <row r="288" ht="15.75">
      <c r="C288" s="242"/>
    </row>
    <row r="289" ht="15.75">
      <c r="C289" s="242"/>
    </row>
    <row r="290" ht="15.75">
      <c r="C290" s="242"/>
    </row>
    <row r="291" ht="15.75">
      <c r="C291" s="242"/>
    </row>
    <row r="292" ht="15.75">
      <c r="C292" s="242"/>
    </row>
    <row r="293" ht="15.75">
      <c r="C293" s="242"/>
    </row>
    <row r="294" ht="15.75">
      <c r="C294" s="242"/>
    </row>
    <row r="295" ht="15.75">
      <c r="C295" s="242"/>
    </row>
    <row r="296" ht="15.75">
      <c r="C296" s="242"/>
    </row>
    <row r="297" ht="15.75">
      <c r="C297" s="242"/>
    </row>
    <row r="298" ht="15.75">
      <c r="C298" s="242"/>
    </row>
    <row r="299" ht="15.75">
      <c r="C299" s="242"/>
    </row>
    <row r="300" ht="15.75">
      <c r="C300" s="242"/>
    </row>
    <row r="301" ht="15.75">
      <c r="C301" s="242"/>
    </row>
    <row r="302" ht="15.75">
      <c r="C302" s="242"/>
    </row>
    <row r="303" ht="15.75">
      <c r="C303" s="242"/>
    </row>
    <row r="304" ht="15.75">
      <c r="C304" s="242"/>
    </row>
    <row r="305" ht="15.75">
      <c r="C305" s="242"/>
    </row>
    <row r="306" ht="15.75">
      <c r="C306" s="242"/>
    </row>
    <row r="307" ht="15.75">
      <c r="C307" s="242"/>
    </row>
    <row r="308" ht="15.75">
      <c r="C308" s="242"/>
    </row>
    <row r="309" ht="15.75">
      <c r="C309" s="242"/>
    </row>
    <row r="310" ht="15.75">
      <c r="C310" s="242"/>
    </row>
    <row r="311" ht="15.75">
      <c r="C311" s="242"/>
    </row>
    <row r="312" ht="15.75">
      <c r="C312" s="242"/>
    </row>
    <row r="313" ht="15.75">
      <c r="C313" s="242"/>
    </row>
    <row r="314" ht="15.75">
      <c r="C314" s="242"/>
    </row>
    <row r="315" ht="15.75">
      <c r="C315" s="242"/>
    </row>
    <row r="316" ht="15.75">
      <c r="C316" s="242"/>
    </row>
    <row r="317" ht="15.75">
      <c r="C317" s="242"/>
    </row>
    <row r="318" ht="15.75">
      <c r="C318" s="242"/>
    </row>
    <row r="319" ht="15.75">
      <c r="C319" s="242"/>
    </row>
    <row r="320" ht="15.75">
      <c r="C320" s="242"/>
    </row>
    <row r="321" ht="15.75">
      <c r="C321" s="242"/>
    </row>
    <row r="322" ht="15.75">
      <c r="C322" s="242"/>
    </row>
    <row r="323" ht="15.75">
      <c r="C323" s="242"/>
    </row>
    <row r="324" ht="15.75">
      <c r="C324" s="242"/>
    </row>
    <row r="325" ht="15.75">
      <c r="C325" s="242"/>
    </row>
    <row r="326" ht="15.75">
      <c r="C326" s="242"/>
    </row>
    <row r="327" ht="15.75">
      <c r="C327" s="242"/>
    </row>
    <row r="328" ht="15.75">
      <c r="C328" s="242"/>
    </row>
    <row r="329" ht="15.75">
      <c r="C329" s="242"/>
    </row>
    <row r="330" ht="15.75">
      <c r="C330" s="242"/>
    </row>
    <row r="331" ht="15.75">
      <c r="C331" s="242"/>
    </row>
    <row r="332" ht="15.75">
      <c r="C332" s="242"/>
    </row>
    <row r="333" ht="15.75">
      <c r="C333" s="242"/>
    </row>
    <row r="334" ht="15.75">
      <c r="C334" s="242"/>
    </row>
    <row r="335" ht="15.75">
      <c r="C335" s="242"/>
    </row>
    <row r="336" ht="15.75">
      <c r="C336" s="242"/>
    </row>
    <row r="337" ht="15.75">
      <c r="C337" s="242"/>
    </row>
    <row r="338" ht="15.75">
      <c r="C338" s="242"/>
    </row>
    <row r="339" ht="15.75">
      <c r="C339" s="242"/>
    </row>
    <row r="340" ht="15.75">
      <c r="C340" s="242"/>
    </row>
    <row r="341" ht="15.75">
      <c r="C341" s="242"/>
    </row>
    <row r="342" ht="15.75">
      <c r="C342" s="242"/>
    </row>
    <row r="343" ht="15.75">
      <c r="C343" s="242"/>
    </row>
    <row r="344" ht="15.75">
      <c r="C344" s="242"/>
    </row>
    <row r="345" ht="15.75">
      <c r="C345" s="242"/>
    </row>
    <row r="346" ht="15.75">
      <c r="C346" s="242"/>
    </row>
    <row r="347" ht="15.75">
      <c r="C347" s="242"/>
    </row>
    <row r="348" ht="15.75">
      <c r="C348" s="242"/>
    </row>
    <row r="349" ht="15.75">
      <c r="C349" s="242"/>
    </row>
    <row r="350" ht="15.75">
      <c r="C350" s="242"/>
    </row>
    <row r="351" ht="15.75">
      <c r="C351" s="242"/>
    </row>
    <row r="352" ht="15.75">
      <c r="C352" s="242"/>
    </row>
    <row r="353" ht="15.75">
      <c r="C353" s="242"/>
    </row>
    <row r="354" ht="15.75">
      <c r="C354" s="242"/>
    </row>
    <row r="355" ht="15.75">
      <c r="C355" s="242"/>
    </row>
    <row r="356" ht="15.75">
      <c r="C356" s="242"/>
    </row>
    <row r="357" ht="15.75">
      <c r="C357" s="242"/>
    </row>
    <row r="358" ht="15.75">
      <c r="C358" s="242"/>
    </row>
    <row r="359" ht="15.75">
      <c r="C359" s="242"/>
    </row>
    <row r="360" ht="15.75">
      <c r="C360" s="242"/>
    </row>
    <row r="361" ht="15.75">
      <c r="C361" s="242"/>
    </row>
    <row r="362" ht="15.75">
      <c r="C362" s="242"/>
    </row>
    <row r="363" ht="15.75">
      <c r="C363" s="242"/>
    </row>
    <row r="364" ht="15.75">
      <c r="C364" s="242"/>
    </row>
    <row r="365" ht="15.75">
      <c r="C365" s="242"/>
    </row>
    <row r="366" ht="15.75">
      <c r="C366" s="242"/>
    </row>
    <row r="367" ht="15.75">
      <c r="C367" s="242"/>
    </row>
    <row r="368" ht="15.75">
      <c r="C368" s="242"/>
    </row>
    <row r="369" ht="15.75">
      <c r="C369" s="242"/>
    </row>
    <row r="370" ht="15.75">
      <c r="C370" s="242"/>
    </row>
    <row r="371" ht="15.75">
      <c r="C371" s="242"/>
    </row>
    <row r="372" ht="15.75">
      <c r="C372" s="242"/>
    </row>
    <row r="373" ht="15.75">
      <c r="C373" s="242"/>
    </row>
    <row r="374" ht="15.75">
      <c r="C374" s="242"/>
    </row>
    <row r="375" ht="15.75">
      <c r="C375" s="242"/>
    </row>
    <row r="376" ht="15.75">
      <c r="C376" s="242"/>
    </row>
    <row r="377" ht="15.75">
      <c r="C377" s="242"/>
    </row>
    <row r="378" ht="15.75">
      <c r="C378" s="242"/>
    </row>
    <row r="379" ht="15.75">
      <c r="C379" s="242"/>
    </row>
    <row r="380" ht="15.75">
      <c r="C380" s="242"/>
    </row>
    <row r="381" ht="15.75">
      <c r="C381" s="242"/>
    </row>
    <row r="382" ht="15.75">
      <c r="C382" s="242"/>
    </row>
    <row r="383" ht="15.75">
      <c r="C383" s="242"/>
    </row>
    <row r="384" ht="15.75">
      <c r="C384" s="242"/>
    </row>
    <row r="385" ht="15.75">
      <c r="C385" s="242"/>
    </row>
    <row r="386" ht="15.75">
      <c r="C386" s="242"/>
    </row>
    <row r="387" ht="15.75">
      <c r="C387" s="242"/>
    </row>
    <row r="388" ht="15.75">
      <c r="C388" s="242"/>
    </row>
    <row r="389" ht="15.75">
      <c r="C389" s="242"/>
    </row>
    <row r="390" ht="15.75">
      <c r="C390" s="242"/>
    </row>
    <row r="391" ht="15.75">
      <c r="C391" s="242"/>
    </row>
    <row r="392" ht="15.75">
      <c r="C392" s="242"/>
    </row>
    <row r="393" ht="15.75">
      <c r="C393" s="242"/>
    </row>
    <row r="394" ht="15.75">
      <c r="C394" s="242"/>
    </row>
    <row r="395" ht="15.75">
      <c r="C395" s="242"/>
    </row>
    <row r="396" ht="15.75">
      <c r="C396" s="242"/>
    </row>
    <row r="397" ht="15.75">
      <c r="C397" s="242"/>
    </row>
    <row r="398" ht="15.75">
      <c r="C398" s="242"/>
    </row>
    <row r="399" ht="15.75">
      <c r="C399" s="242"/>
    </row>
    <row r="400" ht="15.75">
      <c r="C400" s="242"/>
    </row>
    <row r="401" ht="15.75">
      <c r="C401" s="242"/>
    </row>
    <row r="402" ht="15.75">
      <c r="C402" s="242"/>
    </row>
    <row r="403" ht="15.75">
      <c r="C403" s="242"/>
    </row>
    <row r="404" ht="15.75">
      <c r="C404" s="242"/>
    </row>
    <row r="405" ht="15.75">
      <c r="C405" s="242"/>
    </row>
    <row r="406" ht="15.75">
      <c r="C406" s="242"/>
    </row>
    <row r="407" ht="15.75">
      <c r="C407" s="242"/>
    </row>
    <row r="408" ht="15.75">
      <c r="C408" s="242"/>
    </row>
    <row r="409" ht="15.75">
      <c r="C409" s="242"/>
    </row>
    <row r="410" ht="15.75">
      <c r="C410" s="242"/>
    </row>
    <row r="411" ht="15.75">
      <c r="C411" s="242"/>
    </row>
    <row r="412" ht="15.75">
      <c r="C412" s="242"/>
    </row>
    <row r="413" ht="15.75">
      <c r="C413" s="242"/>
    </row>
    <row r="414" ht="15.75">
      <c r="C414" s="242"/>
    </row>
    <row r="415" ht="15.75">
      <c r="C415" s="242"/>
    </row>
    <row r="416" ht="15.75">
      <c r="C416" s="242"/>
    </row>
    <row r="417" ht="15.75">
      <c r="C417" s="242"/>
    </row>
    <row r="418" ht="15.75">
      <c r="C418" s="242"/>
    </row>
    <row r="419" ht="15.75">
      <c r="C419" s="242"/>
    </row>
    <row r="420" ht="15.75">
      <c r="C420" s="242"/>
    </row>
    <row r="421" ht="15.75">
      <c r="C421" s="242"/>
    </row>
    <row r="422" ht="15.75">
      <c r="C422" s="242"/>
    </row>
    <row r="423" ht="15.75">
      <c r="C423" s="242"/>
    </row>
    <row r="424" ht="15.75">
      <c r="C424" s="242"/>
    </row>
    <row r="425" ht="15.75">
      <c r="C425" s="242"/>
    </row>
    <row r="426" ht="15.75">
      <c r="C426" s="242"/>
    </row>
    <row r="427" ht="15.75">
      <c r="C427" s="242"/>
    </row>
    <row r="428" ht="15.75">
      <c r="C428" s="242"/>
    </row>
    <row r="429" ht="15.75">
      <c r="C429" s="242"/>
    </row>
    <row r="430" ht="15.75">
      <c r="C430" s="242"/>
    </row>
    <row r="431" ht="15.75">
      <c r="C431" s="242"/>
    </row>
    <row r="432" ht="15.75">
      <c r="C432" s="242"/>
    </row>
    <row r="433" ht="15.75">
      <c r="C433" s="242"/>
    </row>
    <row r="434" ht="15.75">
      <c r="C434" s="242"/>
    </row>
    <row r="435" ht="15.75">
      <c r="C435" s="242"/>
    </row>
    <row r="436" ht="15.75">
      <c r="C436" s="242"/>
    </row>
    <row r="437" ht="15.75">
      <c r="C437" s="242"/>
    </row>
    <row r="438" ht="15.75">
      <c r="C438" s="242"/>
    </row>
    <row r="439" ht="15.75">
      <c r="C439" s="242"/>
    </row>
    <row r="440" ht="15.75">
      <c r="C440" s="242"/>
    </row>
    <row r="441" ht="15.75">
      <c r="C441" s="242"/>
    </row>
    <row r="442" ht="15.75">
      <c r="C442" s="242"/>
    </row>
    <row r="443" ht="15.75">
      <c r="C443" s="242"/>
    </row>
    <row r="444" ht="15.75">
      <c r="C444" s="242"/>
    </row>
    <row r="445" ht="15.75">
      <c r="C445" s="242"/>
    </row>
    <row r="446" ht="15.75">
      <c r="C446" s="242"/>
    </row>
    <row r="447" ht="15.75">
      <c r="C447" s="242"/>
    </row>
    <row r="448" ht="15.75">
      <c r="C448" s="242"/>
    </row>
    <row r="449" ht="15.75">
      <c r="C449" s="242"/>
    </row>
    <row r="450" ht="15.75">
      <c r="C450" s="242"/>
    </row>
    <row r="451" ht="15.75">
      <c r="C451" s="242"/>
    </row>
    <row r="452" ht="15.75">
      <c r="C452" s="242"/>
    </row>
    <row r="453" ht="15.75">
      <c r="C453" s="242"/>
    </row>
    <row r="454" ht="15.75">
      <c r="C454" s="242"/>
    </row>
    <row r="455" ht="15.75">
      <c r="C455" s="242"/>
    </row>
    <row r="456" ht="15.75">
      <c r="C456" s="242"/>
    </row>
    <row r="457" ht="15.75">
      <c r="C457" s="242"/>
    </row>
    <row r="458" ht="15.75">
      <c r="C458" s="242"/>
    </row>
    <row r="459" ht="15.75">
      <c r="C459" s="242"/>
    </row>
    <row r="460" ht="15.75">
      <c r="C460" s="242"/>
    </row>
    <row r="461" ht="15.75">
      <c r="C461" s="242"/>
    </row>
    <row r="462" ht="15.75">
      <c r="C462" s="242"/>
    </row>
    <row r="463" ht="15.75">
      <c r="C463" s="242"/>
    </row>
    <row r="464" ht="15.75">
      <c r="C464" s="242"/>
    </row>
    <row r="465" ht="15.75">
      <c r="C465" s="242"/>
    </row>
    <row r="466" ht="15.75">
      <c r="C466" s="242"/>
    </row>
    <row r="467" ht="15.75">
      <c r="C467" s="242"/>
    </row>
    <row r="468" ht="15.75">
      <c r="C468" s="242"/>
    </row>
    <row r="469" ht="15.75">
      <c r="C469" s="242"/>
    </row>
    <row r="470" ht="15.75">
      <c r="C470" s="242"/>
    </row>
    <row r="471" ht="15.75">
      <c r="C471" s="242"/>
    </row>
    <row r="472" ht="15.75">
      <c r="C472" s="242"/>
    </row>
    <row r="473" ht="15.75">
      <c r="C473" s="242"/>
    </row>
    <row r="474" ht="15.75">
      <c r="C474" s="242"/>
    </row>
    <row r="475" ht="15.75">
      <c r="C475" s="242"/>
    </row>
    <row r="476" ht="15.75">
      <c r="C476" s="242"/>
    </row>
    <row r="477" ht="15.75">
      <c r="C477" s="242"/>
    </row>
    <row r="478" ht="15.75">
      <c r="C478" s="242"/>
    </row>
    <row r="479" ht="15.75">
      <c r="C479" s="242"/>
    </row>
    <row r="480" ht="15.75">
      <c r="C480" s="242"/>
    </row>
    <row r="481" ht="15.75">
      <c r="C481" s="242"/>
    </row>
    <row r="482" ht="15.75">
      <c r="C482" s="242"/>
    </row>
    <row r="483" ht="15.75">
      <c r="C483" s="242"/>
    </row>
    <row r="484" ht="15.75">
      <c r="C484" s="242"/>
    </row>
    <row r="485" ht="15.75">
      <c r="C485" s="242"/>
    </row>
    <row r="486" ht="15.75">
      <c r="C486" s="242"/>
    </row>
    <row r="487" ht="15.75">
      <c r="C487" s="242"/>
    </row>
    <row r="488" ht="15.75">
      <c r="C488" s="242"/>
    </row>
    <row r="489" ht="15.75">
      <c r="C489" s="242"/>
    </row>
    <row r="490" ht="15.75">
      <c r="C490" s="242"/>
    </row>
    <row r="491" ht="15.75">
      <c r="C491" s="242"/>
    </row>
    <row r="492" ht="15.75">
      <c r="C492" s="242"/>
    </row>
    <row r="493" ht="15.75">
      <c r="C493" s="242"/>
    </row>
    <row r="494" ht="15.75">
      <c r="C494" s="242"/>
    </row>
    <row r="495" ht="15.75">
      <c r="C495" s="242"/>
    </row>
    <row r="496" ht="15.75">
      <c r="C496" s="242"/>
    </row>
    <row r="497" ht="15.75">
      <c r="C497" s="242"/>
    </row>
    <row r="498" ht="15.75">
      <c r="C498" s="242"/>
    </row>
    <row r="499" ht="15.75">
      <c r="C499" s="242"/>
    </row>
    <row r="500" ht="15.75">
      <c r="C500" s="242"/>
    </row>
    <row r="501" ht="15.75">
      <c r="C501" s="242"/>
    </row>
    <row r="502" ht="15.75">
      <c r="C502" s="242"/>
    </row>
    <row r="503" ht="15.75">
      <c r="C503" s="242"/>
    </row>
    <row r="504" ht="15.75">
      <c r="C504" s="242"/>
    </row>
    <row r="505" ht="15.75">
      <c r="C505" s="242"/>
    </row>
    <row r="506" ht="15.75">
      <c r="C506" s="242"/>
    </row>
    <row r="507" ht="15.75">
      <c r="C507" s="242"/>
    </row>
    <row r="508" ht="15.75">
      <c r="C508" s="242"/>
    </row>
    <row r="509" ht="15.75">
      <c r="C509" s="242"/>
    </row>
    <row r="510" ht="15.75">
      <c r="C510" s="242"/>
    </row>
    <row r="511" ht="15.75">
      <c r="C511" s="242"/>
    </row>
    <row r="512" ht="15.75">
      <c r="C512" s="242"/>
    </row>
    <row r="513" ht="15.75">
      <c r="C513" s="242"/>
    </row>
    <row r="514" ht="15.75">
      <c r="C514" s="242"/>
    </row>
    <row r="515" ht="15.75">
      <c r="C515" s="242"/>
    </row>
    <row r="516" ht="15.75">
      <c r="C516" s="242"/>
    </row>
    <row r="517" ht="15.75">
      <c r="C517" s="242"/>
    </row>
    <row r="518" ht="15.75">
      <c r="C518" s="242"/>
    </row>
    <row r="519" ht="15.75">
      <c r="C519" s="242"/>
    </row>
    <row r="520" ht="15.75">
      <c r="C520" s="242"/>
    </row>
    <row r="521" ht="15.75">
      <c r="C521" s="242"/>
    </row>
    <row r="522" ht="15.75">
      <c r="C522" s="242"/>
    </row>
    <row r="523" ht="15.75">
      <c r="C523" s="242"/>
    </row>
    <row r="524" ht="15.75">
      <c r="C524" s="242"/>
    </row>
    <row r="525" ht="15.75">
      <c r="C525" s="242"/>
    </row>
    <row r="526" ht="15.75">
      <c r="C526" s="242"/>
    </row>
    <row r="527" ht="15.75">
      <c r="C527" s="242"/>
    </row>
    <row r="528" ht="15.75">
      <c r="C528" s="242"/>
    </row>
    <row r="529" ht="15.75">
      <c r="C529" s="242"/>
    </row>
    <row r="530" ht="15.75">
      <c r="C530" s="242"/>
    </row>
    <row r="531" ht="15.75">
      <c r="C531" s="242"/>
    </row>
    <row r="532" ht="15.75">
      <c r="C532" s="242"/>
    </row>
    <row r="533" ht="15.75">
      <c r="C533" s="242"/>
    </row>
    <row r="534" ht="15.75">
      <c r="C534" s="242"/>
    </row>
    <row r="535" ht="15.75">
      <c r="C535" s="242"/>
    </row>
    <row r="536" ht="15.75">
      <c r="C536" s="242"/>
    </row>
    <row r="537" ht="15.75">
      <c r="C537" s="242"/>
    </row>
    <row r="538" ht="15.75">
      <c r="C538" s="242"/>
    </row>
    <row r="539" ht="15.75">
      <c r="C539" s="242"/>
    </row>
    <row r="540" ht="15.75">
      <c r="C540" s="242"/>
    </row>
    <row r="541" ht="15.75">
      <c r="C541" s="242"/>
    </row>
    <row r="542" ht="15.75">
      <c r="C542" s="242"/>
    </row>
    <row r="543" ht="15.75">
      <c r="C543" s="242"/>
    </row>
    <row r="544" ht="15.75">
      <c r="C544" s="242"/>
    </row>
    <row r="545" ht="15.75">
      <c r="C545" s="242"/>
    </row>
    <row r="546" ht="15.75">
      <c r="C546" s="242"/>
    </row>
    <row r="547" ht="15.75">
      <c r="C547" s="242"/>
    </row>
    <row r="548" ht="15.75">
      <c r="C548" s="242"/>
    </row>
    <row r="549" ht="15.75">
      <c r="C549" s="242"/>
    </row>
    <row r="550" ht="15.75">
      <c r="C550" s="242"/>
    </row>
    <row r="551" ht="15.75">
      <c r="C551" s="242"/>
    </row>
    <row r="552" ht="15.75">
      <c r="C552" s="242"/>
    </row>
    <row r="553" ht="15.75">
      <c r="C553" s="242"/>
    </row>
    <row r="554" ht="15.75">
      <c r="C554" s="242"/>
    </row>
    <row r="555" ht="15.75">
      <c r="C555" s="242"/>
    </row>
    <row r="556" ht="15.75">
      <c r="C556" s="242"/>
    </row>
    <row r="557" ht="15.75">
      <c r="C557" s="242"/>
    </row>
    <row r="558" ht="15.75">
      <c r="C558" s="242"/>
    </row>
    <row r="559" ht="15.75">
      <c r="C559" s="242"/>
    </row>
    <row r="560" ht="15.75">
      <c r="C560" s="242"/>
    </row>
    <row r="561" ht="15.75">
      <c r="C561" s="242"/>
    </row>
    <row r="562" ht="15.75">
      <c r="C562" s="242"/>
    </row>
    <row r="563" ht="15.75">
      <c r="C563" s="242"/>
    </row>
    <row r="564" ht="15.75">
      <c r="C564" s="242"/>
    </row>
    <row r="565" ht="15.75">
      <c r="C565" s="242"/>
    </row>
    <row r="566" ht="15.75">
      <c r="C566" s="242"/>
    </row>
    <row r="567" ht="15.75">
      <c r="C567" s="242"/>
    </row>
    <row r="568" ht="15.75">
      <c r="C568" s="242"/>
    </row>
    <row r="569" ht="15.75">
      <c r="C569" s="242"/>
    </row>
    <row r="570" ht="15.75">
      <c r="C570" s="242"/>
    </row>
    <row r="571" ht="15.75">
      <c r="C571" s="242"/>
    </row>
    <row r="572" ht="15.75">
      <c r="C572" s="242"/>
    </row>
    <row r="573" ht="15.75">
      <c r="C573" s="242"/>
    </row>
    <row r="574" ht="15.75">
      <c r="C574" s="242"/>
    </row>
    <row r="575" ht="15.75">
      <c r="C575" s="242"/>
    </row>
    <row r="576" ht="15.75">
      <c r="C576" s="242"/>
    </row>
    <row r="577" ht="15.75">
      <c r="C577" s="242"/>
    </row>
    <row r="578" ht="15.75">
      <c r="C578" s="242"/>
    </row>
    <row r="579" ht="15.75">
      <c r="C579" s="242"/>
    </row>
    <row r="580" ht="15.75">
      <c r="C580" s="242"/>
    </row>
    <row r="581" ht="15.75">
      <c r="C581" s="242"/>
    </row>
    <row r="582" ht="15.75">
      <c r="C582" s="242"/>
    </row>
    <row r="583" ht="15.75">
      <c r="C583" s="242"/>
    </row>
    <row r="584" ht="15.75">
      <c r="C584" s="242"/>
    </row>
    <row r="585" ht="15.75">
      <c r="C585" s="242"/>
    </row>
    <row r="586" ht="15.75">
      <c r="C586" s="242"/>
    </row>
    <row r="587" ht="15.75">
      <c r="C587" s="242"/>
    </row>
    <row r="588" ht="15.75">
      <c r="C588" s="242"/>
    </row>
    <row r="589" ht="15.75">
      <c r="C589" s="242"/>
    </row>
    <row r="590" ht="15.75">
      <c r="C590" s="242"/>
    </row>
    <row r="591" ht="15.75">
      <c r="C591" s="242"/>
    </row>
    <row r="592" ht="15.75">
      <c r="C592" s="242"/>
    </row>
    <row r="593" ht="15.75">
      <c r="C593" s="242"/>
    </row>
    <row r="594" ht="15.75">
      <c r="C594" s="242"/>
    </row>
    <row r="595" ht="15.75">
      <c r="C595" s="242"/>
    </row>
    <row r="596" ht="15.75">
      <c r="C596" s="242"/>
    </row>
    <row r="597" ht="15.75">
      <c r="C597" s="242"/>
    </row>
    <row r="598" ht="15.75">
      <c r="C598" s="242"/>
    </row>
    <row r="599" ht="15.75">
      <c r="C599" s="242"/>
    </row>
    <row r="600" ht="15.75">
      <c r="C600" s="242"/>
    </row>
    <row r="601" ht="15.75">
      <c r="C601" s="242"/>
    </row>
    <row r="602" ht="15.75">
      <c r="C602" s="242"/>
    </row>
    <row r="603" ht="15.75">
      <c r="C603" s="242"/>
    </row>
    <row r="604" ht="15.75">
      <c r="C604" s="242"/>
    </row>
    <row r="605" ht="15.75">
      <c r="C605" s="242"/>
    </row>
    <row r="606" ht="15.75">
      <c r="C606" s="242"/>
    </row>
    <row r="607" ht="15.75">
      <c r="C607" s="242"/>
    </row>
    <row r="608" ht="15.75">
      <c r="C608" s="242"/>
    </row>
    <row r="609" ht="15.75">
      <c r="C609" s="242"/>
    </row>
    <row r="610" ht="15.75">
      <c r="C610" s="242"/>
    </row>
    <row r="611" ht="15.75">
      <c r="C611" s="242"/>
    </row>
    <row r="612" ht="15.75">
      <c r="C612" s="242"/>
    </row>
    <row r="613" ht="15.75">
      <c r="C613" s="242"/>
    </row>
    <row r="614" ht="15.75">
      <c r="C614" s="242"/>
    </row>
    <row r="615" ht="15.75">
      <c r="C615" s="242"/>
    </row>
    <row r="616" ht="15.75">
      <c r="C616" s="242"/>
    </row>
    <row r="617" ht="15.75">
      <c r="C617" s="242"/>
    </row>
    <row r="618" ht="15.75">
      <c r="C618" s="242"/>
    </row>
    <row r="619" ht="15.75">
      <c r="C619" s="242"/>
    </row>
    <row r="620" ht="15.75">
      <c r="C620" s="242"/>
    </row>
    <row r="621" ht="15.75">
      <c r="C621" s="242"/>
    </row>
    <row r="622" ht="15.75">
      <c r="C622" s="242"/>
    </row>
    <row r="623" ht="15.75">
      <c r="C623" s="242"/>
    </row>
    <row r="624" ht="15.75">
      <c r="C624" s="242"/>
    </row>
    <row r="625" ht="15.75">
      <c r="C625" s="242"/>
    </row>
    <row r="626" ht="15.75">
      <c r="C626" s="242"/>
    </row>
    <row r="627" ht="15.75">
      <c r="C627" s="242"/>
    </row>
    <row r="628" ht="15.75">
      <c r="C628" s="242"/>
    </row>
    <row r="629" ht="15.75">
      <c r="C629" s="242"/>
    </row>
    <row r="630" ht="15.75">
      <c r="C630" s="242"/>
    </row>
    <row r="631" ht="15.75">
      <c r="C631" s="242"/>
    </row>
    <row r="632" ht="15.75">
      <c r="C632" s="242"/>
    </row>
    <row r="633" ht="15.75">
      <c r="C633" s="242"/>
    </row>
    <row r="634" ht="15.75">
      <c r="C634" s="242"/>
    </row>
    <row r="635" ht="15.75">
      <c r="C635" s="242"/>
    </row>
    <row r="636" ht="15.75">
      <c r="C636" s="242"/>
    </row>
    <row r="637" ht="15.75">
      <c r="C637" s="242"/>
    </row>
    <row r="638" ht="15.75">
      <c r="C638" s="242"/>
    </row>
    <row r="639" ht="15.75">
      <c r="C639" s="242"/>
    </row>
    <row r="640" ht="15.75">
      <c r="C640" s="242"/>
    </row>
    <row r="641" ht="15.75">
      <c r="C641" s="242"/>
    </row>
    <row r="642" ht="15.75">
      <c r="C642" s="242"/>
    </row>
    <row r="643" ht="15.75">
      <c r="C643" s="242"/>
    </row>
    <row r="644" ht="15.75">
      <c r="C644" s="242"/>
    </row>
    <row r="645" ht="15.75">
      <c r="C645" s="242"/>
    </row>
    <row r="646" ht="15.75">
      <c r="C646" s="242"/>
    </row>
    <row r="647" ht="15.75">
      <c r="C647" s="242"/>
    </row>
    <row r="648" ht="15.75">
      <c r="C648" s="242"/>
    </row>
    <row r="649" ht="15.75">
      <c r="C649" s="242"/>
    </row>
    <row r="650" ht="15.75">
      <c r="C650" s="242"/>
    </row>
    <row r="651" ht="15.75">
      <c r="C651" s="242"/>
    </row>
    <row r="652" ht="15.75">
      <c r="C652" s="242"/>
    </row>
    <row r="653" ht="15.75">
      <c r="C653" s="242"/>
    </row>
    <row r="654" ht="15.75">
      <c r="C654" s="242"/>
    </row>
    <row r="655" ht="15.75">
      <c r="C655" s="242"/>
    </row>
    <row r="656" ht="15.75">
      <c r="C656" s="242"/>
    </row>
    <row r="657" ht="15.75">
      <c r="C657" s="242"/>
    </row>
    <row r="658" ht="15.75">
      <c r="C658" s="242"/>
    </row>
    <row r="659" ht="15.75">
      <c r="C659" s="242"/>
    </row>
    <row r="660" ht="15.75">
      <c r="C660" s="242"/>
    </row>
    <row r="661" ht="15.75">
      <c r="C661" s="242"/>
    </row>
    <row r="662" ht="15.75">
      <c r="C662" s="242"/>
    </row>
    <row r="663" ht="15.75">
      <c r="C663" s="242"/>
    </row>
    <row r="664" ht="15.75">
      <c r="C664" s="242"/>
    </row>
    <row r="665" ht="15.75">
      <c r="C665" s="242"/>
    </row>
    <row r="666" ht="15.75">
      <c r="C666" s="242"/>
    </row>
    <row r="667" ht="15.75">
      <c r="C667" s="242"/>
    </row>
    <row r="668" ht="15.75">
      <c r="C668" s="242"/>
    </row>
    <row r="669" ht="15.75">
      <c r="C669" s="242"/>
    </row>
    <row r="670" ht="15.75">
      <c r="C670" s="242"/>
    </row>
    <row r="671" ht="15.75">
      <c r="C671" s="242"/>
    </row>
    <row r="672" ht="15.75">
      <c r="C672" s="242"/>
    </row>
    <row r="673" ht="15.75">
      <c r="C673" s="242"/>
    </row>
    <row r="674" ht="15.75">
      <c r="C674" s="242"/>
    </row>
    <row r="675" ht="15.75">
      <c r="C675" s="242"/>
    </row>
    <row r="676" ht="15.75">
      <c r="C676" s="242"/>
    </row>
    <row r="677" ht="15.75">
      <c r="C677" s="242"/>
    </row>
    <row r="678" ht="15.75">
      <c r="C678" s="242"/>
    </row>
    <row r="679" ht="15.75">
      <c r="C679" s="242"/>
    </row>
    <row r="680" ht="15.75">
      <c r="C680" s="242"/>
    </row>
    <row r="681" ht="15.75">
      <c r="C681" s="242"/>
    </row>
    <row r="682" ht="15.75">
      <c r="C682" s="242"/>
    </row>
    <row r="683" ht="15.75">
      <c r="C683" s="242"/>
    </row>
    <row r="684" ht="15.75">
      <c r="C684" s="242"/>
    </row>
    <row r="685" ht="15.75">
      <c r="C685" s="242"/>
    </row>
    <row r="686" ht="15.75">
      <c r="C686" s="242"/>
    </row>
    <row r="687" ht="15.75">
      <c r="C687" s="242"/>
    </row>
    <row r="688" ht="15.75">
      <c r="C688" s="242"/>
    </row>
    <row r="689" ht="15.75">
      <c r="C689" s="242"/>
    </row>
    <row r="690" ht="15.75">
      <c r="C690" s="242"/>
    </row>
    <row r="691" ht="15.75">
      <c r="C691" s="242"/>
    </row>
    <row r="692" ht="15.75">
      <c r="C692" s="242"/>
    </row>
    <row r="693" ht="15.75">
      <c r="C693" s="242"/>
    </row>
    <row r="694" ht="15.75">
      <c r="C694" s="242"/>
    </row>
    <row r="695" ht="15.75">
      <c r="C695" s="242"/>
    </row>
    <row r="696" ht="15.75">
      <c r="C696" s="242"/>
    </row>
    <row r="697" ht="15.75">
      <c r="C697" s="242"/>
    </row>
    <row r="698" ht="15.75">
      <c r="C698" s="242"/>
    </row>
    <row r="699" ht="15.75">
      <c r="C699" s="242"/>
    </row>
    <row r="700" ht="15.75">
      <c r="C700" s="242"/>
    </row>
    <row r="701" ht="15.75">
      <c r="C701" s="242"/>
    </row>
    <row r="702" ht="15.75">
      <c r="C702" s="242"/>
    </row>
    <row r="703" ht="15.75">
      <c r="C703" s="242"/>
    </row>
    <row r="704" ht="15.75">
      <c r="C704" s="242"/>
    </row>
    <row r="705" ht="15.75">
      <c r="C705" s="242"/>
    </row>
    <row r="706" ht="15.75">
      <c r="C706" s="242"/>
    </row>
    <row r="707" ht="15.75">
      <c r="C707" s="242"/>
    </row>
    <row r="708" ht="15.75">
      <c r="C708" s="242"/>
    </row>
    <row r="709" ht="15.75">
      <c r="C709" s="242"/>
    </row>
    <row r="710" ht="15.75">
      <c r="C710" s="242"/>
    </row>
    <row r="711" ht="15.75">
      <c r="C711" s="242"/>
    </row>
    <row r="712" ht="15.75">
      <c r="C712" s="242"/>
    </row>
    <row r="713" ht="15.75">
      <c r="C713" s="242"/>
    </row>
    <row r="714" ht="15.75">
      <c r="C714" s="242"/>
    </row>
    <row r="715" ht="15.75">
      <c r="C715" s="242"/>
    </row>
    <row r="716" ht="15.75">
      <c r="C716" s="242"/>
    </row>
    <row r="717" ht="15.75">
      <c r="C717" s="242"/>
    </row>
    <row r="718" ht="15.75">
      <c r="C718" s="242"/>
    </row>
    <row r="719" ht="15.75">
      <c r="C719" s="242"/>
    </row>
    <row r="720" ht="15.75">
      <c r="C720" s="242"/>
    </row>
    <row r="721" ht="15.75">
      <c r="C721" s="242"/>
    </row>
    <row r="722" ht="15.75">
      <c r="C722" s="242"/>
    </row>
    <row r="723" ht="15.75">
      <c r="C723" s="242"/>
    </row>
    <row r="724" ht="15.75">
      <c r="C724" s="242"/>
    </row>
    <row r="725" ht="15.75">
      <c r="C725" s="242"/>
    </row>
    <row r="726" ht="15.75">
      <c r="C726" s="242"/>
    </row>
    <row r="727" ht="15.75">
      <c r="C727" s="242"/>
    </row>
    <row r="728" ht="15.75">
      <c r="C728" s="242"/>
    </row>
    <row r="729" ht="15.75">
      <c r="C729" s="242"/>
    </row>
    <row r="730" ht="15.75">
      <c r="C730" s="242"/>
    </row>
    <row r="731" ht="15.75">
      <c r="C731" s="242"/>
    </row>
    <row r="732" ht="15.75">
      <c r="C732" s="242"/>
    </row>
    <row r="733" ht="15.75">
      <c r="C733" s="242"/>
    </row>
    <row r="734" ht="15.75">
      <c r="C734" s="242"/>
    </row>
    <row r="735" ht="15.75">
      <c r="C735" s="242"/>
    </row>
    <row r="736" ht="15.75">
      <c r="C736" s="242"/>
    </row>
    <row r="737" ht="15.75">
      <c r="C737" s="242"/>
    </row>
    <row r="738" ht="15.75">
      <c r="C738" s="242"/>
    </row>
    <row r="739" ht="15.75">
      <c r="C739" s="242"/>
    </row>
    <row r="740" ht="15.75">
      <c r="C740" s="242"/>
    </row>
    <row r="741" ht="15.75">
      <c r="C741" s="242"/>
    </row>
    <row r="742" ht="15.75">
      <c r="C742" s="242"/>
    </row>
    <row r="743" ht="15.75">
      <c r="C743" s="242"/>
    </row>
    <row r="744" ht="15.75">
      <c r="C744" s="242"/>
    </row>
    <row r="745" ht="15.75">
      <c r="C745" s="242"/>
    </row>
    <row r="746" ht="15.75">
      <c r="C746" s="242"/>
    </row>
    <row r="747" ht="15.75">
      <c r="C747" s="242"/>
    </row>
    <row r="748" ht="15.75">
      <c r="C748" s="242"/>
    </row>
    <row r="749" ht="15.75">
      <c r="C749" s="242"/>
    </row>
    <row r="750" ht="15.75">
      <c r="C750" s="242"/>
    </row>
    <row r="751" ht="15.75">
      <c r="C751" s="242"/>
    </row>
    <row r="752" ht="15.75">
      <c r="C752" s="242"/>
    </row>
    <row r="753" ht="15.75">
      <c r="C753" s="242"/>
    </row>
    <row r="754" ht="15.75">
      <c r="C754" s="242"/>
    </row>
    <row r="755" ht="15.75">
      <c r="C755" s="242"/>
    </row>
    <row r="756" ht="15.75">
      <c r="C756" s="242"/>
    </row>
    <row r="757" ht="15.75">
      <c r="C757" s="242"/>
    </row>
    <row r="758" ht="15.75">
      <c r="C758" s="242"/>
    </row>
    <row r="759" ht="15.75">
      <c r="C759" s="242"/>
    </row>
    <row r="760" ht="15.75">
      <c r="C760" s="242"/>
    </row>
    <row r="761" ht="15.75">
      <c r="C761" s="242"/>
    </row>
    <row r="762" ht="15.75">
      <c r="C762" s="242"/>
    </row>
    <row r="763" ht="15.75">
      <c r="C763" s="242"/>
    </row>
    <row r="764" ht="15.75">
      <c r="C764" s="242"/>
    </row>
    <row r="765" ht="15.75">
      <c r="C765" s="242"/>
    </row>
    <row r="766" ht="15.75">
      <c r="C766" s="242"/>
    </row>
    <row r="767" ht="15.75">
      <c r="C767" s="242"/>
    </row>
    <row r="768" ht="15.75">
      <c r="C768" s="242"/>
    </row>
    <row r="769" ht="15.75">
      <c r="C769" s="242"/>
    </row>
    <row r="770" ht="15.75">
      <c r="C770" s="242"/>
    </row>
    <row r="771" ht="15.75">
      <c r="C771" s="242"/>
    </row>
    <row r="772" ht="15.75">
      <c r="C772" s="242"/>
    </row>
    <row r="773" ht="15.75">
      <c r="C773" s="242"/>
    </row>
    <row r="774" ht="15.75">
      <c r="C774" s="242"/>
    </row>
    <row r="775" ht="15.75">
      <c r="C775" s="242"/>
    </row>
    <row r="776" ht="15.75">
      <c r="C776" s="242"/>
    </row>
    <row r="777" ht="15.75">
      <c r="C777" s="242"/>
    </row>
    <row r="778" ht="15.75">
      <c r="C778" s="242"/>
    </row>
    <row r="779" ht="15.75">
      <c r="C779" s="242"/>
    </row>
    <row r="780" ht="15.75">
      <c r="C780" s="242"/>
    </row>
    <row r="781" ht="15.75">
      <c r="C781" s="242"/>
    </row>
    <row r="782" ht="15.75">
      <c r="C782" s="242"/>
    </row>
    <row r="783" ht="15.75">
      <c r="C783" s="242"/>
    </row>
    <row r="784" ht="15.75">
      <c r="C784" s="242"/>
    </row>
    <row r="785" ht="15.75">
      <c r="C785" s="242"/>
    </row>
    <row r="786" ht="15.75">
      <c r="C786" s="242"/>
    </row>
    <row r="787" ht="15.75">
      <c r="C787" s="242"/>
    </row>
    <row r="788" ht="15.75">
      <c r="C788" s="242"/>
    </row>
    <row r="789" ht="15.75">
      <c r="C789" s="242"/>
    </row>
    <row r="790" ht="15.75">
      <c r="C790" s="242"/>
    </row>
    <row r="791" ht="15.75">
      <c r="C791" s="242"/>
    </row>
    <row r="792" ht="15.75">
      <c r="C792" s="242"/>
    </row>
    <row r="793" ht="15.75">
      <c r="C793" s="242"/>
    </row>
    <row r="794" ht="15.75">
      <c r="C794" s="242"/>
    </row>
    <row r="795" ht="15.75">
      <c r="C795" s="242"/>
    </row>
    <row r="796" ht="15.75">
      <c r="C796" s="242"/>
    </row>
    <row r="797" ht="15.75">
      <c r="C797" s="242"/>
    </row>
    <row r="798" ht="15.75">
      <c r="C798" s="242"/>
    </row>
    <row r="799" ht="15.75">
      <c r="C799" s="242"/>
    </row>
    <row r="800" ht="15.75">
      <c r="C800" s="242"/>
    </row>
    <row r="801" ht="15.75">
      <c r="C801" s="242"/>
    </row>
    <row r="802" ht="15.75">
      <c r="C802" s="242"/>
    </row>
    <row r="803" ht="15.75">
      <c r="C803" s="242"/>
    </row>
    <row r="804" ht="15.75">
      <c r="C804" s="242"/>
    </row>
    <row r="805" ht="15.75">
      <c r="C805" s="242"/>
    </row>
    <row r="806" ht="15.75">
      <c r="C806" s="242"/>
    </row>
    <row r="807" ht="15.75">
      <c r="C807" s="242"/>
    </row>
    <row r="808" ht="15.75">
      <c r="C808" s="242"/>
    </row>
    <row r="809" ht="15.75">
      <c r="C809" s="242"/>
    </row>
    <row r="810" ht="15.75">
      <c r="C810" s="242"/>
    </row>
    <row r="811" ht="15.75">
      <c r="C811" s="242"/>
    </row>
    <row r="812" ht="15.75">
      <c r="C812" s="242"/>
    </row>
    <row r="813" ht="15.75">
      <c r="C813" s="242"/>
    </row>
    <row r="814" ht="15.75">
      <c r="C814" s="242"/>
    </row>
    <row r="815" ht="15.75">
      <c r="C815" s="242"/>
    </row>
    <row r="816" ht="15.75">
      <c r="C816" s="242"/>
    </row>
    <row r="817" ht="15.75">
      <c r="C817" s="242"/>
    </row>
    <row r="818" ht="15.75">
      <c r="C818" s="242"/>
    </row>
    <row r="819" ht="15.75">
      <c r="C819" s="242"/>
    </row>
    <row r="820" ht="15.75">
      <c r="C820" s="242"/>
    </row>
    <row r="821" ht="15.75">
      <c r="C821" s="242"/>
    </row>
    <row r="822" ht="15.75">
      <c r="C822" s="242"/>
    </row>
    <row r="823" ht="15.75">
      <c r="C823" s="242"/>
    </row>
    <row r="824" ht="15.75">
      <c r="C824" s="242"/>
    </row>
    <row r="825" ht="15.75">
      <c r="C825" s="242"/>
    </row>
    <row r="826" ht="15.75">
      <c r="C826" s="242"/>
    </row>
    <row r="827" ht="15.75">
      <c r="C827" s="242"/>
    </row>
    <row r="828" ht="15.75">
      <c r="C828" s="242"/>
    </row>
    <row r="829" ht="15.75">
      <c r="C829" s="242"/>
    </row>
    <row r="830" ht="15.75">
      <c r="C830" s="242"/>
    </row>
    <row r="831" ht="15.75">
      <c r="C831" s="242"/>
    </row>
    <row r="832" ht="15.75">
      <c r="C832" s="242"/>
    </row>
    <row r="833" ht="15.75">
      <c r="C833" s="242"/>
    </row>
    <row r="834" ht="15.75">
      <c r="C834" s="242"/>
    </row>
    <row r="835" ht="15.75">
      <c r="C835" s="242"/>
    </row>
    <row r="836" ht="15.75">
      <c r="C836" s="242"/>
    </row>
    <row r="837" ht="15.75">
      <c r="C837" s="242"/>
    </row>
    <row r="838" ht="15.75">
      <c r="C838" s="242"/>
    </row>
    <row r="839" ht="15.75">
      <c r="C839" s="242"/>
    </row>
    <row r="840" ht="15.75">
      <c r="C840" s="242"/>
    </row>
    <row r="841" ht="15.75">
      <c r="C841" s="242"/>
    </row>
    <row r="842" ht="15.75">
      <c r="C842" s="242"/>
    </row>
    <row r="843" ht="15.75">
      <c r="C843" s="242"/>
    </row>
    <row r="844" ht="15.75">
      <c r="C844" s="242"/>
    </row>
    <row r="845" ht="15.75">
      <c r="C845" s="242"/>
    </row>
    <row r="846" ht="15.75">
      <c r="C846" s="242"/>
    </row>
    <row r="847" ht="15.75">
      <c r="C847" s="242"/>
    </row>
    <row r="848" ht="15.75">
      <c r="C848" s="242"/>
    </row>
    <row r="849" ht="15.75">
      <c r="C849" s="242"/>
    </row>
    <row r="850" ht="15.75">
      <c r="C850" s="242"/>
    </row>
    <row r="851" ht="15.75">
      <c r="C851" s="242"/>
    </row>
    <row r="852" ht="15.75">
      <c r="C852" s="242"/>
    </row>
    <row r="853" ht="15.75">
      <c r="C853" s="242"/>
    </row>
    <row r="854" ht="15.75">
      <c r="C854" s="242"/>
    </row>
    <row r="855" ht="15.75">
      <c r="C855" s="242"/>
    </row>
    <row r="856" ht="15.75">
      <c r="C856" s="242"/>
    </row>
    <row r="857" ht="15.75">
      <c r="C857" s="242"/>
    </row>
    <row r="858" ht="15.75">
      <c r="C858" s="242"/>
    </row>
    <row r="859" ht="15.75">
      <c r="C859" s="242"/>
    </row>
    <row r="860" ht="15.75">
      <c r="C860" s="242"/>
    </row>
    <row r="861" ht="15.75">
      <c r="C861" s="242"/>
    </row>
    <row r="862" ht="15.75">
      <c r="C862" s="242"/>
    </row>
    <row r="863" ht="15.75">
      <c r="C863" s="242"/>
    </row>
    <row r="864" ht="15.75">
      <c r="C864" s="242"/>
    </row>
    <row r="865" ht="15.75">
      <c r="C865" s="242"/>
    </row>
    <row r="866" ht="15.75">
      <c r="C866" s="242"/>
    </row>
    <row r="867" ht="15.75">
      <c r="C867" s="242"/>
    </row>
    <row r="868" ht="15.75">
      <c r="C868" s="242"/>
    </row>
    <row r="869" ht="15.75">
      <c r="C869" s="242"/>
    </row>
    <row r="870" ht="15.75">
      <c r="C870" s="242"/>
    </row>
    <row r="871" ht="15.75">
      <c r="C871" s="242"/>
    </row>
    <row r="872" ht="15.75">
      <c r="C872" s="242"/>
    </row>
    <row r="873" ht="15.75">
      <c r="C873" s="242"/>
    </row>
    <row r="874" ht="15.75">
      <c r="C874" s="242"/>
    </row>
    <row r="875" ht="15.75">
      <c r="C875" s="242"/>
    </row>
    <row r="876" ht="15.75">
      <c r="C876" s="242"/>
    </row>
    <row r="877" ht="15.75">
      <c r="C877" s="242"/>
    </row>
    <row r="878" ht="15.75">
      <c r="C878" s="242"/>
    </row>
    <row r="879" ht="15.75">
      <c r="C879" s="242"/>
    </row>
    <row r="880" ht="15.75">
      <c r="C880" s="242"/>
    </row>
    <row r="881" ht="15.75">
      <c r="C881" s="242"/>
    </row>
    <row r="882" ht="15.75">
      <c r="C882" s="242"/>
    </row>
    <row r="883" ht="15.75">
      <c r="C883" s="242"/>
    </row>
    <row r="884" ht="15.75">
      <c r="C884" s="242"/>
    </row>
    <row r="885" ht="15.75">
      <c r="C885" s="242"/>
    </row>
    <row r="886" ht="15.75">
      <c r="C886" s="242"/>
    </row>
    <row r="887" ht="15.75">
      <c r="C887" s="242"/>
    </row>
    <row r="888" ht="15.75">
      <c r="C888" s="242"/>
    </row>
    <row r="889" ht="15.75">
      <c r="C889" s="242"/>
    </row>
    <row r="890" ht="15.75">
      <c r="C890" s="242"/>
    </row>
    <row r="891" ht="15.75">
      <c r="C891" s="242"/>
    </row>
    <row r="892" ht="15.75">
      <c r="C892" s="242"/>
    </row>
    <row r="893" ht="15.75">
      <c r="C893" s="242"/>
    </row>
    <row r="894" ht="15.75">
      <c r="C894" s="242"/>
    </row>
    <row r="895" ht="15.75">
      <c r="C895" s="242"/>
    </row>
    <row r="896" ht="15.75">
      <c r="C896" s="242"/>
    </row>
    <row r="897" ht="15.75">
      <c r="C897" s="242"/>
    </row>
    <row r="898" ht="15.75">
      <c r="C898" s="242"/>
    </row>
    <row r="899" ht="15.75">
      <c r="C899" s="242"/>
    </row>
    <row r="900" ht="15.75">
      <c r="C900" s="242"/>
    </row>
    <row r="901" ht="15.75">
      <c r="C901" s="242"/>
    </row>
    <row r="902" ht="15.75">
      <c r="C902" s="242"/>
    </row>
    <row r="903" ht="15.75">
      <c r="C903" s="242"/>
    </row>
    <row r="904" ht="15.75">
      <c r="C904" s="242"/>
    </row>
    <row r="905" ht="15.75">
      <c r="C905" s="242"/>
    </row>
    <row r="906" ht="15.75">
      <c r="C906" s="242"/>
    </row>
    <row r="907" ht="15.75">
      <c r="C907" s="242"/>
    </row>
    <row r="908" ht="15.75">
      <c r="C908" s="242"/>
    </row>
    <row r="909" ht="15.75">
      <c r="C909" s="242"/>
    </row>
    <row r="910" ht="15.75">
      <c r="C910" s="242"/>
    </row>
    <row r="911" ht="15.75">
      <c r="C911" s="242"/>
    </row>
    <row r="912" ht="15.75">
      <c r="C912" s="242"/>
    </row>
    <row r="913" ht="15.75">
      <c r="C913" s="242"/>
    </row>
    <row r="914" ht="15.75">
      <c r="C914" s="242"/>
    </row>
    <row r="915" ht="15.75">
      <c r="C915" s="242"/>
    </row>
    <row r="916" ht="15.75">
      <c r="C916" s="242"/>
    </row>
    <row r="917" ht="15.75">
      <c r="C917" s="242"/>
    </row>
    <row r="918" ht="15.75">
      <c r="C918" s="242"/>
    </row>
    <row r="919" ht="15.75">
      <c r="C919" s="242"/>
    </row>
    <row r="920" ht="15.75">
      <c r="C920" s="242"/>
    </row>
    <row r="921" ht="15.75">
      <c r="C921" s="242"/>
    </row>
    <row r="922" ht="15.75">
      <c r="C922" s="242"/>
    </row>
    <row r="923" ht="15.75">
      <c r="C923" s="242"/>
    </row>
    <row r="924" ht="15.75">
      <c r="C924" s="242"/>
    </row>
    <row r="925" ht="15.75">
      <c r="C925" s="242"/>
    </row>
    <row r="926" ht="15.75">
      <c r="C926" s="242"/>
    </row>
    <row r="927" ht="15.75">
      <c r="C927" s="242"/>
    </row>
    <row r="928" ht="15.75">
      <c r="C928" s="242"/>
    </row>
    <row r="929" ht="15.75">
      <c r="C929" s="242"/>
    </row>
    <row r="930" ht="15.75">
      <c r="C930" s="242"/>
    </row>
    <row r="931" ht="15.75">
      <c r="C931" s="242"/>
    </row>
    <row r="932" ht="15.75">
      <c r="C932" s="242"/>
    </row>
    <row r="933" ht="15.75">
      <c r="C933" s="242"/>
    </row>
    <row r="934" ht="15.75">
      <c r="C934" s="242"/>
    </row>
    <row r="935" ht="15.75">
      <c r="C935" s="242"/>
    </row>
    <row r="936" ht="15.75">
      <c r="C936" s="242"/>
    </row>
    <row r="937" ht="15.75">
      <c r="C937" s="242"/>
    </row>
    <row r="938" ht="15.75">
      <c r="C938" s="242"/>
    </row>
    <row r="939" ht="15.75">
      <c r="C939" s="242"/>
    </row>
    <row r="940" ht="15.75">
      <c r="C940" s="242"/>
    </row>
    <row r="941" ht="15.75">
      <c r="C941" s="242"/>
    </row>
    <row r="942" ht="15.75">
      <c r="C942" s="242"/>
    </row>
    <row r="943" ht="15.75">
      <c r="C943" s="242"/>
    </row>
    <row r="944" ht="15.75">
      <c r="C944" s="242"/>
    </row>
    <row r="945" ht="15.75">
      <c r="C945" s="242"/>
    </row>
    <row r="946" ht="15.75">
      <c r="C946" s="242"/>
    </row>
    <row r="947" ht="15.75">
      <c r="C947" s="242"/>
    </row>
    <row r="948" ht="15.75">
      <c r="C948" s="242"/>
    </row>
    <row r="949" ht="15.75">
      <c r="C949" s="242"/>
    </row>
    <row r="950" ht="15.75">
      <c r="C950" s="242"/>
    </row>
    <row r="951" ht="15.75">
      <c r="C951" s="242"/>
    </row>
    <row r="952" ht="15.75">
      <c r="C952" s="242"/>
    </row>
    <row r="953" ht="15.75">
      <c r="C953" s="242"/>
    </row>
    <row r="954" ht="15.75">
      <c r="C954" s="242"/>
    </row>
  </sheetData>
  <sheetProtection/>
  <mergeCells count="8">
    <mergeCell ref="B8:C8"/>
    <mergeCell ref="B9:C9"/>
    <mergeCell ref="B1:C1"/>
    <mergeCell ref="B2:C2"/>
    <mergeCell ref="B3:C3"/>
    <mergeCell ref="B4:C4"/>
    <mergeCell ref="B6:C6"/>
    <mergeCell ref="B7:C7"/>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1:Q48"/>
  <sheetViews>
    <sheetView zoomScalePageLayoutView="0" workbookViewId="0" topLeftCell="A1">
      <selection activeCell="C16" sqref="C16:C24"/>
    </sheetView>
  </sheetViews>
  <sheetFormatPr defaultColWidth="9.00390625" defaultRowHeight="12.75"/>
  <cols>
    <col min="2" max="2" width="52.25390625" style="1" customWidth="1"/>
    <col min="3" max="3" width="15.625" style="0" customWidth="1"/>
  </cols>
  <sheetData>
    <row r="1" spans="2:3" ht="18.75">
      <c r="B1" s="415" t="s">
        <v>732</v>
      </c>
      <c r="C1" s="415"/>
    </row>
    <row r="2" spans="2:3" ht="18.75">
      <c r="B2" s="415" t="s">
        <v>818</v>
      </c>
      <c r="C2" s="415"/>
    </row>
    <row r="3" spans="2:3" ht="18.75">
      <c r="B3" s="415" t="s">
        <v>326</v>
      </c>
      <c r="C3" s="415"/>
    </row>
    <row r="4" spans="2:3" ht="18.75">
      <c r="B4" s="415" t="s">
        <v>819</v>
      </c>
      <c r="C4" s="415"/>
    </row>
    <row r="5" spans="2:3" ht="18.75">
      <c r="B5" s="12"/>
      <c r="C5" s="51"/>
    </row>
    <row r="6" spans="2:3" ht="15.75" customHeight="1">
      <c r="B6" s="13"/>
      <c r="C6" s="13" t="s">
        <v>331</v>
      </c>
    </row>
    <row r="7" spans="2:3" ht="15.75" customHeight="1">
      <c r="B7" s="380"/>
      <c r="C7" s="380"/>
    </row>
    <row r="8" spans="2:3" ht="18.75">
      <c r="B8" s="13"/>
      <c r="C8" s="51"/>
    </row>
    <row r="9" spans="2:5" ht="13.5" customHeight="1">
      <c r="B9" s="419" t="s">
        <v>328</v>
      </c>
      <c r="C9" s="427"/>
      <c r="D9" s="6"/>
      <c r="E9" s="6"/>
    </row>
    <row r="10" spans="2:5" ht="110.25" customHeight="1">
      <c r="B10" s="421" t="s">
        <v>817</v>
      </c>
      <c r="C10" s="426"/>
      <c r="D10" s="6"/>
      <c r="E10" s="6"/>
    </row>
    <row r="11" spans="2:3" ht="18.75">
      <c r="B11" s="31"/>
      <c r="C11" s="51"/>
    </row>
    <row r="12" spans="2:3" ht="15.75" customHeight="1">
      <c r="B12" s="52" t="s">
        <v>198</v>
      </c>
      <c r="C12" s="51"/>
    </row>
    <row r="13" spans="2:17" ht="18.75">
      <c r="B13" s="33" t="s">
        <v>180</v>
      </c>
      <c r="C13" s="33" t="s">
        <v>329</v>
      </c>
      <c r="F13" s="2"/>
      <c r="G13" s="2"/>
      <c r="H13" s="2"/>
      <c r="I13" s="2"/>
      <c r="J13" s="2"/>
      <c r="K13" s="2"/>
      <c r="L13" s="2"/>
      <c r="M13" s="2"/>
      <c r="N13" s="2"/>
      <c r="O13" s="2"/>
      <c r="P13" s="2"/>
      <c r="Q13" s="2"/>
    </row>
    <row r="14" spans="2:17" ht="18.75">
      <c r="B14" s="34" t="s">
        <v>181</v>
      </c>
      <c r="C14" s="155">
        <f>SUM(C16:C24)</f>
        <v>72.10000000000001</v>
      </c>
      <c r="F14" s="2"/>
      <c r="G14" s="2"/>
      <c r="H14" s="2"/>
      <c r="I14" s="2"/>
      <c r="J14" s="2"/>
      <c r="K14" s="2"/>
      <c r="L14" s="2"/>
      <c r="M14" s="2"/>
      <c r="N14" s="145"/>
      <c r="O14" s="9"/>
      <c r="P14" s="2"/>
      <c r="Q14" s="2"/>
    </row>
    <row r="15" spans="2:17" ht="18.75">
      <c r="B15" s="31"/>
      <c r="C15" s="156"/>
      <c r="F15" s="2"/>
      <c r="G15" s="2"/>
      <c r="H15" s="146"/>
      <c r="I15" s="2"/>
      <c r="J15" s="2"/>
      <c r="K15" s="2"/>
      <c r="L15" s="2"/>
      <c r="M15" s="2"/>
      <c r="N15" s="145"/>
      <c r="O15" s="9"/>
      <c r="P15" s="2"/>
      <c r="Q15" s="2"/>
    </row>
    <row r="16" spans="2:17" ht="18.75">
      <c r="B16" s="143" t="s">
        <v>191</v>
      </c>
      <c r="C16" s="157">
        <v>23.59</v>
      </c>
      <c r="F16" s="2"/>
      <c r="G16" s="2"/>
      <c r="H16" s="2"/>
      <c r="I16" s="2"/>
      <c r="J16" s="2"/>
      <c r="K16" s="2"/>
      <c r="L16" s="2"/>
      <c r="M16" s="2"/>
      <c r="N16" s="145"/>
      <c r="O16" s="2"/>
      <c r="P16" s="2"/>
      <c r="Q16" s="2"/>
    </row>
    <row r="17" spans="2:17" ht="18.75">
      <c r="B17" s="143" t="s">
        <v>182</v>
      </c>
      <c r="C17" s="157">
        <v>17.52</v>
      </c>
      <c r="F17" s="2"/>
      <c r="G17" s="2"/>
      <c r="H17" s="2"/>
      <c r="I17" s="2"/>
      <c r="J17" s="2"/>
      <c r="K17" s="2"/>
      <c r="L17" s="2"/>
      <c r="M17" s="2"/>
      <c r="N17" s="145"/>
      <c r="O17" s="2"/>
      <c r="P17" s="2"/>
      <c r="Q17" s="2"/>
    </row>
    <row r="18" spans="2:17" ht="18.75">
      <c r="B18" s="143" t="s">
        <v>183</v>
      </c>
      <c r="C18" s="157">
        <v>7.61</v>
      </c>
      <c r="F18" s="2"/>
      <c r="G18" s="2"/>
      <c r="H18" s="2"/>
      <c r="I18" s="148"/>
      <c r="J18" s="2"/>
      <c r="K18" s="2"/>
      <c r="L18" s="2"/>
      <c r="M18" s="2"/>
      <c r="N18" s="145"/>
      <c r="O18" s="9"/>
      <c r="P18" s="2"/>
      <c r="Q18" s="2"/>
    </row>
    <row r="19" spans="2:17" ht="18.75">
      <c r="B19" s="143" t="s">
        <v>184</v>
      </c>
      <c r="C19" s="157">
        <v>4.23</v>
      </c>
      <c r="F19" s="2"/>
      <c r="G19" s="2"/>
      <c r="H19" s="2"/>
      <c r="I19" s="148"/>
      <c r="J19" s="2"/>
      <c r="K19" s="2"/>
      <c r="L19" s="2"/>
      <c r="M19" s="2"/>
      <c r="N19" s="145"/>
      <c r="O19" s="9"/>
      <c r="P19" s="2"/>
      <c r="Q19" s="2"/>
    </row>
    <row r="20" spans="2:17" ht="18.75">
      <c r="B20" s="35" t="s">
        <v>330</v>
      </c>
      <c r="C20" s="157">
        <v>2.35</v>
      </c>
      <c r="F20" s="2"/>
      <c r="G20" s="2"/>
      <c r="H20" s="2"/>
      <c r="I20" s="148"/>
      <c r="J20" s="2"/>
      <c r="K20" s="2"/>
      <c r="L20" s="2"/>
      <c r="M20" s="2"/>
      <c r="N20" s="145"/>
      <c r="O20" s="9"/>
      <c r="P20" s="2"/>
      <c r="Q20" s="2"/>
    </row>
    <row r="21" spans="2:17" ht="18.75">
      <c r="B21" s="143" t="s">
        <v>186</v>
      </c>
      <c r="C21" s="157">
        <v>0.22</v>
      </c>
      <c r="F21" s="2"/>
      <c r="G21" s="2"/>
      <c r="H21" s="2"/>
      <c r="I21" s="148"/>
      <c r="J21" s="2"/>
      <c r="K21" s="2"/>
      <c r="L21" s="2"/>
      <c r="M21" s="2"/>
      <c r="N21" s="145"/>
      <c r="O21" s="9"/>
      <c r="P21" s="2"/>
      <c r="Q21" s="2"/>
    </row>
    <row r="22" spans="2:17" ht="18.75">
      <c r="B22" s="143" t="s">
        <v>187</v>
      </c>
      <c r="C22" s="157">
        <v>2.83</v>
      </c>
      <c r="F22" s="2"/>
      <c r="G22" s="2"/>
      <c r="H22" s="2"/>
      <c r="I22" s="148"/>
      <c r="J22" s="2"/>
      <c r="K22" s="2"/>
      <c r="L22" s="2"/>
      <c r="M22" s="2"/>
      <c r="N22" s="145"/>
      <c r="O22" s="9"/>
      <c r="P22" s="2"/>
      <c r="Q22" s="2"/>
    </row>
    <row r="23" spans="2:17" ht="18.75">
      <c r="B23" s="143" t="s">
        <v>189</v>
      </c>
      <c r="C23" s="157">
        <v>11.52</v>
      </c>
      <c r="F23" s="2"/>
      <c r="G23" s="2"/>
      <c r="H23" s="2"/>
      <c r="I23" s="2"/>
      <c r="J23" s="2"/>
      <c r="K23" s="2"/>
      <c r="L23" s="2"/>
      <c r="M23" s="2"/>
      <c r="N23" s="145"/>
      <c r="O23" s="2"/>
      <c r="P23" s="2"/>
      <c r="Q23" s="2"/>
    </row>
    <row r="24" spans="2:17" ht="18.75">
      <c r="B24" s="143" t="s">
        <v>188</v>
      </c>
      <c r="C24" s="157">
        <v>2.23</v>
      </c>
      <c r="F24" s="2"/>
      <c r="G24" s="2"/>
      <c r="H24" s="2"/>
      <c r="I24" s="2"/>
      <c r="J24" s="2"/>
      <c r="K24" s="2"/>
      <c r="L24" s="2"/>
      <c r="M24" s="2"/>
      <c r="N24" s="2"/>
      <c r="O24" s="2"/>
      <c r="P24" s="2"/>
      <c r="Q24" s="2"/>
    </row>
    <row r="25" spans="2:17" ht="18.75">
      <c r="B25" s="149"/>
      <c r="C25" s="51"/>
      <c r="F25" s="2"/>
      <c r="G25" s="2"/>
      <c r="H25" s="2"/>
      <c r="I25" s="2"/>
      <c r="J25" s="2"/>
      <c r="K25" s="2"/>
      <c r="L25" s="2"/>
      <c r="M25" s="2"/>
      <c r="N25" s="2"/>
      <c r="O25" s="2"/>
      <c r="P25" s="2"/>
      <c r="Q25" s="2"/>
    </row>
    <row r="26" spans="2:3" ht="18.75">
      <c r="B26" s="149"/>
      <c r="C26" s="51"/>
    </row>
    <row r="27" ht="15.75">
      <c r="B27" s="41"/>
    </row>
    <row r="28" ht="15.75">
      <c r="B28" s="38"/>
    </row>
    <row r="29" ht="15.75">
      <c r="B29" s="38"/>
    </row>
    <row r="30" ht="15.75">
      <c r="B30" s="38"/>
    </row>
    <row r="31" ht="15.75">
      <c r="B31" s="38"/>
    </row>
    <row r="32" ht="15.75">
      <c r="B32" s="38"/>
    </row>
    <row r="33" ht="15.75">
      <c r="B33" s="38"/>
    </row>
    <row r="34" ht="15.75">
      <c r="B34" s="38"/>
    </row>
    <row r="35" ht="15.75">
      <c r="B35" s="38"/>
    </row>
    <row r="36" ht="15.75">
      <c r="B36" s="41"/>
    </row>
    <row r="37" ht="15.75">
      <c r="B37" s="41"/>
    </row>
    <row r="38" ht="15.75">
      <c r="B38" s="38"/>
    </row>
    <row r="39" ht="15.75">
      <c r="B39" s="44"/>
    </row>
    <row r="40" ht="15.75">
      <c r="B40" s="45"/>
    </row>
    <row r="41" ht="15.75">
      <c r="B41" s="45"/>
    </row>
    <row r="42" ht="15.75">
      <c r="B42" s="45"/>
    </row>
    <row r="43" ht="15.75">
      <c r="B43" s="45"/>
    </row>
    <row r="44" ht="15.75">
      <c r="B44" s="45"/>
    </row>
    <row r="45" ht="15.75">
      <c r="B45" s="45"/>
    </row>
    <row r="46" ht="15.75">
      <c r="B46" s="45"/>
    </row>
    <row r="47" ht="15.75">
      <c r="B47" s="47"/>
    </row>
    <row r="48" ht="15.75">
      <c r="B48" s="48"/>
    </row>
  </sheetData>
  <sheetProtection/>
  <mergeCells count="7">
    <mergeCell ref="B10:C10"/>
    <mergeCell ref="B1:C1"/>
    <mergeCell ref="B2:C2"/>
    <mergeCell ref="B3:C3"/>
    <mergeCell ref="B4:C4"/>
    <mergeCell ref="B7:C7"/>
    <mergeCell ref="B9:C9"/>
  </mergeCells>
  <printOptions/>
  <pageMargins left="0.984251968503937" right="0.7086614173228347" top="0.7480314960629921"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1:I26"/>
  <sheetViews>
    <sheetView zoomScalePageLayoutView="0" workbookViewId="0" topLeftCell="A1">
      <selection activeCell="E22" sqref="E22"/>
    </sheetView>
  </sheetViews>
  <sheetFormatPr defaultColWidth="9.00390625" defaultRowHeight="12.75"/>
  <cols>
    <col min="1" max="1" width="9.125" style="1" customWidth="1"/>
    <col min="2" max="2" width="59.00390625" style="1" customWidth="1"/>
    <col min="3" max="3" width="12.625" style="1" customWidth="1"/>
    <col min="4" max="16384" width="9.125" style="1" customWidth="1"/>
  </cols>
  <sheetData>
    <row r="1" spans="2:3" ht="18.75">
      <c r="B1" s="415" t="s">
        <v>732</v>
      </c>
      <c r="C1" s="415"/>
    </row>
    <row r="2" spans="2:3" ht="18.75">
      <c r="B2" s="415" t="s">
        <v>818</v>
      </c>
      <c r="C2" s="415"/>
    </row>
    <row r="3" spans="2:3" ht="18.75">
      <c r="B3" s="415" t="s">
        <v>326</v>
      </c>
      <c r="C3" s="415"/>
    </row>
    <row r="4" spans="2:3" ht="18.75">
      <c r="B4" s="415" t="s">
        <v>821</v>
      </c>
      <c r="C4" s="415"/>
    </row>
    <row r="5" spans="2:3" ht="18.75">
      <c r="B5" s="12"/>
      <c r="C5" s="12"/>
    </row>
    <row r="6" spans="2:3" ht="18.75">
      <c r="B6" s="415" t="s">
        <v>336</v>
      </c>
      <c r="C6" s="428"/>
    </row>
    <row r="7" spans="2:3" ht="18.75">
      <c r="B7" s="415"/>
      <c r="C7" s="415"/>
    </row>
    <row r="8" spans="2:3" ht="18.75">
      <c r="B8" s="85"/>
      <c r="C8" s="12"/>
    </row>
    <row r="9" spans="2:3" ht="14.25" customHeight="1">
      <c r="B9" s="419" t="s">
        <v>328</v>
      </c>
      <c r="C9" s="428"/>
    </row>
    <row r="10" spans="2:3" ht="112.5" customHeight="1">
      <c r="B10" s="421" t="s">
        <v>820</v>
      </c>
      <c r="C10" s="428"/>
    </row>
    <row r="11" spans="2:3" ht="12.75" customHeight="1">
      <c r="B11" s="82"/>
      <c r="C11" s="12"/>
    </row>
    <row r="12" spans="2:3" ht="18.75">
      <c r="B12" s="150"/>
      <c r="C12" s="12"/>
    </row>
    <row r="13" spans="2:9" ht="56.25">
      <c r="B13" s="33" t="s">
        <v>180</v>
      </c>
      <c r="C13" s="33" t="s">
        <v>46</v>
      </c>
      <c r="F13" s="48"/>
      <c r="G13" s="48"/>
      <c r="H13" s="48"/>
      <c r="I13" s="48"/>
    </row>
    <row r="14" spans="2:9" ht="18.75">
      <c r="B14" s="34" t="s">
        <v>181</v>
      </c>
      <c r="C14" s="155">
        <f>SUM(C16:C24)</f>
        <v>1157.3000000000002</v>
      </c>
      <c r="F14" s="48"/>
      <c r="G14" s="2"/>
      <c r="H14" s="48"/>
      <c r="I14" s="2"/>
    </row>
    <row r="15" spans="2:9" ht="13.5" customHeight="1">
      <c r="B15" s="31"/>
      <c r="C15" s="157"/>
      <c r="F15" s="48"/>
      <c r="G15" s="146"/>
      <c r="H15" s="48"/>
      <c r="I15" s="2"/>
    </row>
    <row r="16" spans="2:9" ht="18.75">
      <c r="B16" s="35" t="s">
        <v>191</v>
      </c>
      <c r="C16" s="157">
        <v>415.7</v>
      </c>
      <c r="F16" s="48"/>
      <c r="G16" s="2"/>
      <c r="H16" s="48"/>
      <c r="I16" s="2"/>
    </row>
    <row r="17" spans="2:9" ht="18.75">
      <c r="B17" s="143" t="s">
        <v>182</v>
      </c>
      <c r="C17" s="157">
        <v>201.2</v>
      </c>
      <c r="F17" s="48"/>
      <c r="G17" s="2"/>
      <c r="H17" s="48"/>
      <c r="I17" s="2"/>
    </row>
    <row r="18" spans="2:9" ht="18.75">
      <c r="B18" s="35" t="s">
        <v>183</v>
      </c>
      <c r="C18" s="157">
        <v>135.5</v>
      </c>
      <c r="F18" s="48"/>
      <c r="G18" s="2"/>
      <c r="H18" s="48"/>
      <c r="I18" s="2"/>
    </row>
    <row r="19" spans="2:9" ht="18.75">
      <c r="B19" s="35" t="s">
        <v>184</v>
      </c>
      <c r="C19" s="157">
        <v>70.7</v>
      </c>
      <c r="F19" s="48"/>
      <c r="G19" s="2"/>
      <c r="H19" s="48"/>
      <c r="I19" s="2"/>
    </row>
    <row r="20" spans="2:9" ht="18.75">
      <c r="B20" s="35" t="s">
        <v>185</v>
      </c>
      <c r="C20" s="157">
        <v>38.2</v>
      </c>
      <c r="F20" s="48"/>
      <c r="G20" s="2"/>
      <c r="H20" s="48"/>
      <c r="I20" s="2"/>
    </row>
    <row r="21" spans="2:9" ht="18.75">
      <c r="B21" s="143" t="s">
        <v>186</v>
      </c>
      <c r="C21" s="157">
        <v>13.3</v>
      </c>
      <c r="F21" s="48"/>
      <c r="G21" s="2"/>
      <c r="H21" s="48"/>
      <c r="I21" s="2"/>
    </row>
    <row r="22" spans="2:9" ht="18.75">
      <c r="B22" s="143" t="s">
        <v>187</v>
      </c>
      <c r="C22" s="157">
        <v>58.2</v>
      </c>
      <c r="F22" s="48"/>
      <c r="G22" s="48"/>
      <c r="H22" s="48"/>
      <c r="I22" s="48"/>
    </row>
    <row r="23" spans="2:9" ht="18.75">
      <c r="B23" s="143" t="s">
        <v>189</v>
      </c>
      <c r="C23" s="157">
        <v>176.3</v>
      </c>
      <c r="F23" s="48"/>
      <c r="G23" s="48"/>
      <c r="H23" s="48"/>
      <c r="I23" s="48"/>
    </row>
    <row r="24" spans="2:9" ht="18.75">
      <c r="B24" s="143" t="s">
        <v>188</v>
      </c>
      <c r="C24" s="157">
        <v>48.2</v>
      </c>
      <c r="F24" s="48"/>
      <c r="G24" s="48"/>
      <c r="H24" s="48"/>
      <c r="I24" s="48"/>
    </row>
    <row r="25" spans="2:9" ht="18.75">
      <c r="B25" s="12"/>
      <c r="C25" s="147"/>
      <c r="F25" s="48"/>
      <c r="G25" s="48"/>
      <c r="H25" s="48"/>
      <c r="I25" s="48"/>
    </row>
    <row r="26" spans="2:3" ht="18.75">
      <c r="B26" s="12"/>
      <c r="C26" s="12"/>
    </row>
  </sheetData>
  <sheetProtection/>
  <mergeCells count="8">
    <mergeCell ref="B9:C9"/>
    <mergeCell ref="B10:C10"/>
    <mergeCell ref="B1:C1"/>
    <mergeCell ref="B2:C2"/>
    <mergeCell ref="B3:C3"/>
    <mergeCell ref="B4:C4"/>
    <mergeCell ref="B6:C6"/>
    <mergeCell ref="B7:C7"/>
  </mergeCells>
  <printOptions/>
  <pageMargins left="0.984251968503937" right="0.7086614173228347" top="0.7480314960629921" bottom="0.7480314960629921"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H40"/>
  <sheetViews>
    <sheetView zoomScalePageLayoutView="0" workbookViewId="0" topLeftCell="A1">
      <selection activeCell="F25" sqref="F25"/>
    </sheetView>
  </sheetViews>
  <sheetFormatPr defaultColWidth="9.00390625" defaultRowHeight="12.75"/>
  <cols>
    <col min="1" max="1" width="35.125" style="4" customWidth="1"/>
    <col min="2" max="2" width="15.75390625" style="3" customWidth="1"/>
    <col min="3" max="4" width="19.375" style="3" hidden="1" customWidth="1"/>
    <col min="5" max="5" width="19.375" style="3" customWidth="1"/>
    <col min="6" max="6" width="26.75390625" style="3" customWidth="1"/>
    <col min="7" max="7" width="16.00390625" style="3" customWidth="1"/>
    <col min="8" max="16384" width="9.125" style="3" customWidth="1"/>
  </cols>
  <sheetData>
    <row r="1" spans="1:6" ht="18.75">
      <c r="A1" s="423" t="s">
        <v>732</v>
      </c>
      <c r="B1" s="424"/>
      <c r="C1" s="424"/>
      <c r="D1" s="424"/>
      <c r="E1" s="424"/>
      <c r="F1" s="424"/>
    </row>
    <row r="2" spans="1:6" ht="18.75">
      <c r="A2" s="423" t="s">
        <v>277</v>
      </c>
      <c r="B2" s="424"/>
      <c r="C2" s="424"/>
      <c r="D2" s="424"/>
      <c r="E2" s="424"/>
      <c r="F2" s="424"/>
    </row>
    <row r="3" spans="1:6" ht="18.75">
      <c r="A3" s="423" t="s">
        <v>45</v>
      </c>
      <c r="B3" s="424"/>
      <c r="C3" s="424"/>
      <c r="D3" s="424"/>
      <c r="E3" s="424"/>
      <c r="F3" s="424"/>
    </row>
    <row r="4" spans="1:6" ht="18.75" customHeight="1">
      <c r="A4" s="418" t="s">
        <v>822</v>
      </c>
      <c r="B4" s="418"/>
      <c r="C4" s="418"/>
      <c r="D4" s="418"/>
      <c r="E4" s="418"/>
      <c r="F4" s="418"/>
    </row>
    <row r="5" spans="1:6" ht="18.75">
      <c r="A5" s="72"/>
      <c r="B5" s="73"/>
      <c r="C5" s="73"/>
      <c r="D5" s="73"/>
      <c r="E5" s="73"/>
      <c r="F5" s="73"/>
    </row>
    <row r="6" spans="1:6" ht="15.75" customHeight="1">
      <c r="A6" s="74"/>
      <c r="B6" s="414" t="s">
        <v>197</v>
      </c>
      <c r="C6" s="414"/>
      <c r="D6" s="414"/>
      <c r="E6" s="414"/>
      <c r="F6" s="414"/>
    </row>
    <row r="7" spans="1:6" ht="15.75" customHeight="1">
      <c r="A7" s="74"/>
      <c r="B7" s="74"/>
      <c r="C7" s="414"/>
      <c r="D7" s="414"/>
      <c r="E7" s="414"/>
      <c r="F7" s="414"/>
    </row>
    <row r="8" spans="1:6" ht="18.75">
      <c r="A8" s="74"/>
      <c r="B8" s="73"/>
      <c r="C8" s="73"/>
      <c r="D8" s="73"/>
      <c r="E8" s="73"/>
      <c r="F8" s="73"/>
    </row>
    <row r="9" spans="1:6" ht="19.5" customHeight="1">
      <c r="A9" s="419" t="s">
        <v>193</v>
      </c>
      <c r="B9" s="419"/>
      <c r="C9" s="419"/>
      <c r="D9" s="419"/>
      <c r="E9" s="419"/>
      <c r="F9" s="419"/>
    </row>
    <row r="10" spans="1:6" ht="59.25" customHeight="1">
      <c r="A10" s="421" t="s">
        <v>823</v>
      </c>
      <c r="B10" s="421"/>
      <c r="C10" s="421"/>
      <c r="D10" s="421"/>
      <c r="E10" s="421"/>
      <c r="F10" s="421"/>
    </row>
    <row r="11" spans="1:6" ht="18.75">
      <c r="A11" s="31"/>
      <c r="B11" s="73"/>
      <c r="C11" s="73"/>
      <c r="D11" s="73"/>
      <c r="E11" s="73"/>
      <c r="F11" s="73"/>
    </row>
    <row r="12" spans="1:6" ht="15.75" customHeight="1">
      <c r="A12" s="244"/>
      <c r="B12" s="73"/>
      <c r="C12" s="73"/>
      <c r="D12" s="73"/>
      <c r="E12" s="73"/>
      <c r="F12" s="73"/>
    </row>
    <row r="13" spans="1:8" ht="70.5" customHeight="1">
      <c r="A13" s="33" t="s">
        <v>180</v>
      </c>
      <c r="B13" s="33" t="s">
        <v>201</v>
      </c>
      <c r="C13" s="53" t="s">
        <v>194</v>
      </c>
      <c r="D13" s="53" t="s">
        <v>335</v>
      </c>
      <c r="E13" s="53" t="s">
        <v>194</v>
      </c>
      <c r="F13" s="53" t="s">
        <v>195</v>
      </c>
      <c r="G13" s="158"/>
      <c r="H13" s="9"/>
    </row>
    <row r="14" spans="1:8" ht="18.75" customHeight="1">
      <c r="A14" s="54" t="s">
        <v>181</v>
      </c>
      <c r="B14" s="245">
        <f>B15+B16</f>
        <v>3570</v>
      </c>
      <c r="C14" s="245">
        <f>SUM(C16:C16)</f>
        <v>0</v>
      </c>
      <c r="D14" s="246">
        <f>SUM(D16:D16)</f>
        <v>0</v>
      </c>
      <c r="E14" s="247">
        <f>E15+E16</f>
        <v>3534.3</v>
      </c>
      <c r="F14" s="163">
        <f>F15+F16</f>
        <v>35.7</v>
      </c>
      <c r="H14" s="9"/>
    </row>
    <row r="15" spans="1:6" ht="37.5">
      <c r="A15" s="173" t="s">
        <v>190</v>
      </c>
      <c r="B15" s="248">
        <f>E15+F15</f>
        <v>3570</v>
      </c>
      <c r="C15" s="249"/>
      <c r="D15" s="250"/>
      <c r="E15" s="251">
        <v>3534.3</v>
      </c>
      <c r="F15" s="252">
        <v>35.7</v>
      </c>
    </row>
    <row r="16" spans="1:7" ht="18.75">
      <c r="A16" s="253"/>
      <c r="B16" s="254"/>
      <c r="C16" s="254"/>
      <c r="D16" s="255"/>
      <c r="E16" s="256"/>
      <c r="F16" s="257"/>
      <c r="G16" s="160"/>
    </row>
    <row r="17" spans="1:6" ht="18.75">
      <c r="A17" s="69"/>
      <c r="B17" s="73"/>
      <c r="C17" s="73"/>
      <c r="D17" s="73"/>
      <c r="E17" s="73"/>
      <c r="F17" s="73"/>
    </row>
    <row r="18" spans="1:6" ht="18.75">
      <c r="A18" s="69"/>
      <c r="B18" s="73"/>
      <c r="C18" s="73"/>
      <c r="D18" s="73"/>
      <c r="E18" s="73"/>
      <c r="F18" s="73"/>
    </row>
    <row r="19" ht="15.75">
      <c r="A19" s="78"/>
    </row>
    <row r="20" ht="15.75">
      <c r="A20" s="70"/>
    </row>
    <row r="21" ht="15.75">
      <c r="A21" s="70"/>
    </row>
    <row r="22" ht="15.75">
      <c r="A22" s="70"/>
    </row>
    <row r="23" ht="15.75">
      <c r="A23" s="70"/>
    </row>
    <row r="24" ht="15.75">
      <c r="A24" s="70"/>
    </row>
    <row r="25" ht="15.75">
      <c r="A25" s="70"/>
    </row>
    <row r="26" ht="15.75">
      <c r="A26" s="70"/>
    </row>
    <row r="27" ht="15.75">
      <c r="A27" s="70"/>
    </row>
    <row r="28" ht="15.75">
      <c r="A28" s="78"/>
    </row>
    <row r="29" ht="15.75">
      <c r="A29" s="78"/>
    </row>
    <row r="30" ht="15.75">
      <c r="A30" s="70"/>
    </row>
    <row r="31" ht="15.75">
      <c r="A31" s="70"/>
    </row>
    <row r="32" ht="15.75">
      <c r="A32" s="78"/>
    </row>
    <row r="33" ht="15.75">
      <c r="A33" s="78"/>
    </row>
    <row r="34" ht="15.75">
      <c r="A34" s="78"/>
    </row>
    <row r="35" ht="15.75">
      <c r="A35" s="78"/>
    </row>
    <row r="36" ht="15.75">
      <c r="A36" s="78"/>
    </row>
    <row r="37" ht="15.75">
      <c r="A37" s="78"/>
    </row>
    <row r="38" ht="15.75">
      <c r="A38" s="78"/>
    </row>
    <row r="39" ht="15.75">
      <c r="A39" s="10"/>
    </row>
    <row r="40" ht="15.75">
      <c r="A40" s="79"/>
    </row>
  </sheetData>
  <sheetProtection/>
  <mergeCells count="8">
    <mergeCell ref="A9:F9"/>
    <mergeCell ref="A10:F10"/>
    <mergeCell ref="A1:F1"/>
    <mergeCell ref="A2:F2"/>
    <mergeCell ref="A3:F3"/>
    <mergeCell ref="A4:F4"/>
    <mergeCell ref="B6:F6"/>
    <mergeCell ref="C7:F7"/>
  </mergeCells>
  <printOptions/>
  <pageMargins left="1.141732283464567" right="0.7086614173228347" top="0.7480314960629921" bottom="0.7480314960629921" header="0.31496062992125984" footer="0.31496062992125984"/>
  <pageSetup fitToHeight="1" fitToWidth="1" horizontalDpi="600" verticalDpi="600" orientation="portrait" paperSize="9" scale="73" r:id="rId1"/>
</worksheet>
</file>

<file path=xl/worksheets/sheet19.xml><?xml version="1.0" encoding="utf-8"?>
<worksheet xmlns="http://schemas.openxmlformats.org/spreadsheetml/2006/main" xmlns:r="http://schemas.openxmlformats.org/officeDocument/2006/relationships">
  <sheetPr>
    <pageSetUpPr fitToPage="1"/>
  </sheetPr>
  <dimension ref="A1:B36"/>
  <sheetViews>
    <sheetView zoomScalePageLayoutView="0" workbookViewId="0" topLeftCell="A1">
      <selection activeCell="A10" sqref="A10"/>
    </sheetView>
  </sheetViews>
  <sheetFormatPr defaultColWidth="9.00390625" defaultRowHeight="12.75"/>
  <cols>
    <col min="1" max="1" width="54.00390625" style="4" customWidth="1"/>
    <col min="2" max="2" width="25.375" style="3" customWidth="1"/>
    <col min="3" max="16384" width="9.125" style="3" customWidth="1"/>
  </cols>
  <sheetData>
    <row r="1" spans="1:2" ht="18.75">
      <c r="A1" s="423" t="s">
        <v>731</v>
      </c>
      <c r="B1" s="424"/>
    </row>
    <row r="2" spans="1:2" ht="18.75">
      <c r="A2" s="423" t="s">
        <v>277</v>
      </c>
      <c r="B2" s="424"/>
    </row>
    <row r="3" spans="1:2" ht="18.75">
      <c r="A3" s="423" t="s">
        <v>45</v>
      </c>
      <c r="B3" s="424"/>
    </row>
    <row r="4" spans="1:2" ht="18.75">
      <c r="A4" s="423" t="s">
        <v>824</v>
      </c>
      <c r="B4" s="424"/>
    </row>
    <row r="5" spans="1:2" ht="18.75">
      <c r="A5" s="72"/>
      <c r="B5" s="73"/>
    </row>
    <row r="6" spans="1:2" ht="18" customHeight="1">
      <c r="A6" s="74"/>
      <c r="B6" s="293" t="s">
        <v>337</v>
      </c>
    </row>
    <row r="7" spans="1:2" ht="15.75" customHeight="1">
      <c r="A7" s="414"/>
      <c r="B7" s="414"/>
    </row>
    <row r="8" spans="1:2" ht="21" customHeight="1">
      <c r="A8" s="64"/>
      <c r="B8" s="73"/>
    </row>
    <row r="9" spans="1:2" ht="78" customHeight="1">
      <c r="A9" s="419" t="s">
        <v>1099</v>
      </c>
      <c r="B9" s="429"/>
    </row>
    <row r="10" spans="1:2" ht="18.75" customHeight="1">
      <c r="A10" s="58"/>
      <c r="B10" s="295" t="s">
        <v>198</v>
      </c>
    </row>
    <row r="11" spans="1:2" ht="96" customHeight="1">
      <c r="A11" s="71" t="s">
        <v>180</v>
      </c>
      <c r="B11" s="71" t="s">
        <v>199</v>
      </c>
    </row>
    <row r="12" spans="1:2" ht="18.75">
      <c r="A12" s="54" t="s">
        <v>181</v>
      </c>
      <c r="B12" s="186">
        <f>SUM(B14,B15)</f>
        <v>3500</v>
      </c>
    </row>
    <row r="13" spans="1:2" ht="9" customHeight="1">
      <c r="A13" s="55"/>
      <c r="B13" s="187"/>
    </row>
    <row r="14" spans="1:2" ht="18.75">
      <c r="A14" s="75" t="s">
        <v>190</v>
      </c>
      <c r="B14" s="188">
        <v>3500</v>
      </c>
    </row>
    <row r="15" spans="1:2" ht="18.75">
      <c r="A15" s="69"/>
      <c r="B15" s="262"/>
    </row>
    <row r="16" spans="1:2" ht="15.75">
      <c r="A16" s="70"/>
      <c r="B16" s="9"/>
    </row>
    <row r="17" spans="1:2" ht="15.75">
      <c r="A17" s="70"/>
      <c r="B17" s="9"/>
    </row>
    <row r="18" ht="15.75">
      <c r="A18" s="70"/>
    </row>
    <row r="19" ht="15.75">
      <c r="A19" s="70"/>
    </row>
    <row r="20" ht="18.75">
      <c r="A20" s="343"/>
    </row>
    <row r="21" ht="15.75">
      <c r="A21" s="70"/>
    </row>
    <row r="22" ht="15.75">
      <c r="A22" s="70"/>
    </row>
    <row r="23" ht="15.75">
      <c r="A23" s="70"/>
    </row>
    <row r="24" ht="15.75">
      <c r="A24" s="78"/>
    </row>
    <row r="25" ht="15.75">
      <c r="A25" s="78"/>
    </row>
    <row r="26" ht="15.75">
      <c r="A26" s="70"/>
    </row>
    <row r="27" ht="15.75">
      <c r="A27" s="70"/>
    </row>
    <row r="28" ht="15.75">
      <c r="A28" s="78"/>
    </row>
    <row r="29" ht="15.75">
      <c r="A29" s="78"/>
    </row>
    <row r="30" ht="15.75">
      <c r="A30" s="78"/>
    </row>
    <row r="31" ht="15.75">
      <c r="A31" s="78"/>
    </row>
    <row r="32" ht="15.75">
      <c r="A32" s="78"/>
    </row>
    <row r="33" ht="15.75">
      <c r="A33" s="78"/>
    </row>
    <row r="34" ht="15.75">
      <c r="A34" s="78"/>
    </row>
    <row r="35" ht="15.75">
      <c r="A35" s="10"/>
    </row>
    <row r="36" ht="15.75">
      <c r="A36" s="79"/>
    </row>
  </sheetData>
  <sheetProtection/>
  <mergeCells count="6">
    <mergeCell ref="A9:B9"/>
    <mergeCell ref="A1:B1"/>
    <mergeCell ref="A2:B2"/>
    <mergeCell ref="A3:B3"/>
    <mergeCell ref="A4:B4"/>
    <mergeCell ref="A7:B7"/>
  </mergeCells>
  <printOptions/>
  <pageMargins left="0.984251968503937" right="0.7086614173228347" top="0.7480314960629921" bottom="0.7480314960629921"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D164"/>
  <sheetViews>
    <sheetView zoomScalePageLayoutView="0" workbookViewId="0" topLeftCell="A92">
      <selection activeCell="F100" sqref="F100"/>
    </sheetView>
  </sheetViews>
  <sheetFormatPr defaultColWidth="9.00390625" defaultRowHeight="12.75"/>
  <cols>
    <col min="1" max="1" width="30.875" style="0" customWidth="1"/>
    <col min="2" max="2" width="54.75390625" style="0" customWidth="1"/>
    <col min="3" max="4" width="15.75390625" style="3" bestFit="1" customWidth="1"/>
  </cols>
  <sheetData>
    <row r="1" spans="1:4" ht="66.75" customHeight="1">
      <c r="A1" s="313"/>
      <c r="B1" s="360" t="s">
        <v>1077</v>
      </c>
      <c r="C1" s="360"/>
      <c r="D1" s="360"/>
    </row>
    <row r="2" spans="1:4" ht="43.5" customHeight="1">
      <c r="A2" s="362" t="s">
        <v>1078</v>
      </c>
      <c r="B2" s="362"/>
      <c r="C2" s="362"/>
      <c r="D2" s="362"/>
    </row>
    <row r="3" spans="1:4" ht="18.75">
      <c r="A3" s="314"/>
      <c r="B3" s="314"/>
      <c r="C3" s="314"/>
      <c r="D3" s="314" t="s">
        <v>914</v>
      </c>
    </row>
    <row r="4" spans="1:4" ht="12.75" customHeight="1">
      <c r="A4" s="363" t="s">
        <v>203</v>
      </c>
      <c r="B4" s="363" t="s">
        <v>915</v>
      </c>
      <c r="C4" s="363" t="s">
        <v>347</v>
      </c>
      <c r="D4" s="363" t="s">
        <v>810</v>
      </c>
    </row>
    <row r="5" spans="1:4" ht="33" customHeight="1">
      <c r="A5" s="363"/>
      <c r="B5" s="363"/>
      <c r="C5" s="366"/>
      <c r="D5" s="366"/>
    </row>
    <row r="6" spans="1:4" s="317" customFormat="1" ht="11.25">
      <c r="A6" s="316" t="s">
        <v>19</v>
      </c>
      <c r="B6" s="316" t="s">
        <v>25</v>
      </c>
      <c r="C6" s="316" t="s">
        <v>917</v>
      </c>
      <c r="D6" s="316" t="s">
        <v>917</v>
      </c>
    </row>
    <row r="7" spans="1:4" ht="37.5">
      <c r="A7" s="318" t="s">
        <v>918</v>
      </c>
      <c r="B7" s="319" t="s">
        <v>13</v>
      </c>
      <c r="C7" s="320">
        <f>C8+C13+C18+C31+C35+C38+C49+C55+C60+C71</f>
        <v>184693.05</v>
      </c>
      <c r="D7" s="320">
        <f>D8+D13+D18+D31+D35+D38+D49+D55+D60+D71</f>
        <v>181771.89</v>
      </c>
    </row>
    <row r="8" spans="1:4" ht="15.75">
      <c r="A8" s="321" t="s">
        <v>919</v>
      </c>
      <c r="B8" s="322" t="s">
        <v>349</v>
      </c>
      <c r="C8" s="323">
        <f>C9</f>
        <v>144409</v>
      </c>
      <c r="D8" s="323">
        <f>D9</f>
        <v>144409</v>
      </c>
    </row>
    <row r="9" spans="1:4" ht="15.75">
      <c r="A9" s="324" t="s">
        <v>920</v>
      </c>
      <c r="B9" s="325" t="s">
        <v>350</v>
      </c>
      <c r="C9" s="326">
        <f>C10+C11+C12</f>
        <v>144409</v>
      </c>
      <c r="D9" s="326">
        <f>D10+D11+D12</f>
        <v>144409</v>
      </c>
    </row>
    <row r="10" spans="1:4" ht="94.5">
      <c r="A10" s="324" t="s">
        <v>921</v>
      </c>
      <c r="B10" s="325" t="s">
        <v>351</v>
      </c>
      <c r="C10" s="326">
        <v>143802.5</v>
      </c>
      <c r="D10" s="326">
        <v>143802.5</v>
      </c>
    </row>
    <row r="11" spans="1:4" ht="141.75">
      <c r="A11" s="324" t="s">
        <v>922</v>
      </c>
      <c r="B11" s="325" t="s">
        <v>923</v>
      </c>
      <c r="C11" s="326">
        <v>202.2</v>
      </c>
      <c r="D11" s="326">
        <v>202.2</v>
      </c>
    </row>
    <row r="12" spans="1:4" ht="63">
      <c r="A12" s="324" t="s">
        <v>924</v>
      </c>
      <c r="B12" s="325" t="s">
        <v>925</v>
      </c>
      <c r="C12" s="326">
        <v>404.3</v>
      </c>
      <c r="D12" s="326">
        <v>404.3</v>
      </c>
    </row>
    <row r="13" spans="1:4" ht="47.25">
      <c r="A13" s="321" t="s">
        <v>926</v>
      </c>
      <c r="B13" s="322" t="s">
        <v>41</v>
      </c>
      <c r="C13" s="323">
        <f>C14</f>
        <v>0</v>
      </c>
      <c r="D13" s="323">
        <f>D14</f>
        <v>0</v>
      </c>
    </row>
    <row r="14" spans="1:4" ht="47.25">
      <c r="A14" s="324" t="s">
        <v>927</v>
      </c>
      <c r="B14" s="325" t="s">
        <v>42</v>
      </c>
      <c r="C14" s="326">
        <f>C15+C16+C17</f>
        <v>0</v>
      </c>
      <c r="D14" s="326">
        <f>D15+D16+D17</f>
        <v>0</v>
      </c>
    </row>
    <row r="15" spans="1:4" ht="94.5">
      <c r="A15" s="324" t="s">
        <v>928</v>
      </c>
      <c r="B15" s="325" t="s">
        <v>352</v>
      </c>
      <c r="C15" s="326">
        <v>0</v>
      </c>
      <c r="D15" s="326">
        <v>0</v>
      </c>
    </row>
    <row r="16" spans="1:4" ht="110.25">
      <c r="A16" s="324" t="s">
        <v>929</v>
      </c>
      <c r="B16" s="325" t="s">
        <v>353</v>
      </c>
      <c r="C16" s="326">
        <v>0</v>
      </c>
      <c r="D16" s="326">
        <v>0</v>
      </c>
    </row>
    <row r="17" spans="1:4" ht="94.5">
      <c r="A17" s="324" t="s">
        <v>930</v>
      </c>
      <c r="B17" s="325" t="s">
        <v>354</v>
      </c>
      <c r="C17" s="326">
        <v>0</v>
      </c>
      <c r="D17" s="326">
        <v>0</v>
      </c>
    </row>
    <row r="18" spans="1:4" ht="15.75">
      <c r="A18" s="321" t="s">
        <v>931</v>
      </c>
      <c r="B18" s="322" t="s">
        <v>932</v>
      </c>
      <c r="C18" s="323">
        <f>C19+C24+C27+C29</f>
        <v>12734</v>
      </c>
      <c r="D18" s="323">
        <f>D19+D24+D27+D29</f>
        <v>12734</v>
      </c>
    </row>
    <row r="19" spans="1:4" ht="31.5">
      <c r="A19" s="328" t="s">
        <v>933</v>
      </c>
      <c r="B19" s="329" t="s">
        <v>10</v>
      </c>
      <c r="C19" s="330">
        <f>C20+C22</f>
        <v>2953</v>
      </c>
      <c r="D19" s="330">
        <f>D20+D22</f>
        <v>2953</v>
      </c>
    </row>
    <row r="20" spans="1:4" ht="47.25">
      <c r="A20" s="324" t="s">
        <v>934</v>
      </c>
      <c r="B20" s="325" t="s">
        <v>11</v>
      </c>
      <c r="C20" s="326">
        <f>C21</f>
        <v>2582</v>
      </c>
      <c r="D20" s="326">
        <f>D21</f>
        <v>2582</v>
      </c>
    </row>
    <row r="21" spans="1:4" ht="47.25">
      <c r="A21" s="324" t="s">
        <v>935</v>
      </c>
      <c r="B21" s="325" t="s">
        <v>11</v>
      </c>
      <c r="C21" s="326">
        <v>2582</v>
      </c>
      <c r="D21" s="331">
        <v>2582</v>
      </c>
    </row>
    <row r="22" spans="1:4" ht="63">
      <c r="A22" s="324" t="s">
        <v>936</v>
      </c>
      <c r="B22" s="325" t="s">
        <v>937</v>
      </c>
      <c r="C22" s="326">
        <f>C23</f>
        <v>371</v>
      </c>
      <c r="D22" s="326">
        <f>D23</f>
        <v>371</v>
      </c>
    </row>
    <row r="23" spans="1:4" ht="94.5">
      <c r="A23" s="324" t="s">
        <v>938</v>
      </c>
      <c r="B23" s="325" t="s">
        <v>939</v>
      </c>
      <c r="C23" s="326">
        <v>371</v>
      </c>
      <c r="D23" s="331">
        <v>371</v>
      </c>
    </row>
    <row r="24" spans="1:4" ht="31.5">
      <c r="A24" s="321" t="s">
        <v>940</v>
      </c>
      <c r="B24" s="322" t="s">
        <v>3</v>
      </c>
      <c r="C24" s="323">
        <f>C25</f>
        <v>9242</v>
      </c>
      <c r="D24" s="323">
        <f>D25</f>
        <v>9242</v>
      </c>
    </row>
    <row r="25" spans="1:4" ht="31.5">
      <c r="A25" s="324" t="s">
        <v>941</v>
      </c>
      <c r="B25" s="325" t="s">
        <v>3</v>
      </c>
      <c r="C25" s="326">
        <f>C26</f>
        <v>9242</v>
      </c>
      <c r="D25" s="326">
        <f>D26</f>
        <v>9242</v>
      </c>
    </row>
    <row r="26" spans="1:4" ht="47.25">
      <c r="A26" s="324" t="s">
        <v>942</v>
      </c>
      <c r="B26" s="325" t="s">
        <v>943</v>
      </c>
      <c r="C26" s="326">
        <v>9242</v>
      </c>
      <c r="D26" s="331">
        <v>9242</v>
      </c>
    </row>
    <row r="27" spans="1:4" ht="15.75">
      <c r="A27" s="328" t="s">
        <v>944</v>
      </c>
      <c r="B27" s="329" t="s">
        <v>51</v>
      </c>
      <c r="C27" s="330">
        <f>C28</f>
        <v>42</v>
      </c>
      <c r="D27" s="330">
        <f>D28</f>
        <v>42</v>
      </c>
    </row>
    <row r="28" spans="1:4" ht="15.75">
      <c r="A28" s="324" t="s">
        <v>945</v>
      </c>
      <c r="B28" s="325" t="s">
        <v>51</v>
      </c>
      <c r="C28" s="326">
        <v>42</v>
      </c>
      <c r="D28" s="331">
        <v>42</v>
      </c>
    </row>
    <row r="29" spans="1:4" ht="31.5">
      <c r="A29" s="328" t="s">
        <v>946</v>
      </c>
      <c r="B29" s="329" t="s">
        <v>35</v>
      </c>
      <c r="C29" s="330">
        <f>C30</f>
        <v>497</v>
      </c>
      <c r="D29" s="330">
        <f>D30</f>
        <v>497</v>
      </c>
    </row>
    <row r="30" spans="1:4" ht="47.25">
      <c r="A30" s="324" t="s">
        <v>947</v>
      </c>
      <c r="B30" s="325" t="s">
        <v>948</v>
      </c>
      <c r="C30" s="326">
        <v>497</v>
      </c>
      <c r="D30" s="331">
        <v>497</v>
      </c>
    </row>
    <row r="31" spans="1:4" ht="15.75">
      <c r="A31" s="321" t="s">
        <v>949</v>
      </c>
      <c r="B31" s="322" t="s">
        <v>48</v>
      </c>
      <c r="C31" s="323">
        <f aca="true" t="shared" si="0" ref="C31:D33">C32</f>
        <v>0</v>
      </c>
      <c r="D31" s="323">
        <f t="shared" si="0"/>
        <v>0</v>
      </c>
    </row>
    <row r="32" spans="1:4" ht="15.75">
      <c r="A32" s="324" t="s">
        <v>950</v>
      </c>
      <c r="B32" s="325" t="s">
        <v>49</v>
      </c>
      <c r="C32" s="326">
        <f t="shared" si="0"/>
        <v>0</v>
      </c>
      <c r="D32" s="326">
        <f t="shared" si="0"/>
        <v>0</v>
      </c>
    </row>
    <row r="33" spans="1:4" ht="31.5">
      <c r="A33" s="324" t="s">
        <v>951</v>
      </c>
      <c r="B33" s="325" t="s">
        <v>952</v>
      </c>
      <c r="C33" s="326">
        <f t="shared" si="0"/>
        <v>0</v>
      </c>
      <c r="D33" s="326">
        <f t="shared" si="0"/>
        <v>0</v>
      </c>
    </row>
    <row r="34" spans="1:4" ht="47.25">
      <c r="A34" s="324" t="s">
        <v>953</v>
      </c>
      <c r="B34" s="325" t="s">
        <v>355</v>
      </c>
      <c r="C34" s="326">
        <v>0</v>
      </c>
      <c r="D34" s="331">
        <v>0</v>
      </c>
    </row>
    <row r="35" spans="1:4" ht="15.75">
      <c r="A35" s="321" t="s">
        <v>956</v>
      </c>
      <c r="B35" s="322" t="s">
        <v>4</v>
      </c>
      <c r="C35" s="323">
        <f>C36</f>
        <v>2625</v>
      </c>
      <c r="D35" s="323">
        <f>D36</f>
        <v>2625</v>
      </c>
    </row>
    <row r="36" spans="1:4" ht="47.25">
      <c r="A36" s="324" t="s">
        <v>957</v>
      </c>
      <c r="B36" s="325" t="s">
        <v>8</v>
      </c>
      <c r="C36" s="326">
        <f>C37</f>
        <v>2625</v>
      </c>
      <c r="D36" s="326">
        <f>D37</f>
        <v>2625</v>
      </c>
    </row>
    <row r="37" spans="1:4" ht="63">
      <c r="A37" s="324" t="s">
        <v>958</v>
      </c>
      <c r="B37" s="325" t="s">
        <v>36</v>
      </c>
      <c r="C37" s="326">
        <v>2625</v>
      </c>
      <c r="D37" s="331">
        <v>2625</v>
      </c>
    </row>
    <row r="38" spans="1:4" ht="63">
      <c r="A38" s="321" t="s">
        <v>959</v>
      </c>
      <c r="B38" s="322" t="s">
        <v>356</v>
      </c>
      <c r="C38" s="323">
        <f>C39+C46</f>
        <v>15090</v>
      </c>
      <c r="D38" s="323">
        <f>D39+D46</f>
        <v>11890</v>
      </c>
    </row>
    <row r="39" spans="1:4" ht="110.25">
      <c r="A39" s="324" t="s">
        <v>960</v>
      </c>
      <c r="B39" s="325" t="s">
        <v>357</v>
      </c>
      <c r="C39" s="326">
        <f>C40+C44</f>
        <v>14900</v>
      </c>
      <c r="D39" s="326">
        <f>D40+D44</f>
        <v>11700</v>
      </c>
    </row>
    <row r="40" spans="1:4" ht="78.75">
      <c r="A40" s="324" t="s">
        <v>961</v>
      </c>
      <c r="B40" s="325" t="s">
        <v>12</v>
      </c>
      <c r="C40" s="326">
        <f>C41+C42+C43</f>
        <v>8000</v>
      </c>
      <c r="D40" s="326">
        <f>D41+D42+D43</f>
        <v>4800</v>
      </c>
    </row>
    <row r="41" spans="1:4" ht="110.25">
      <c r="A41" s="324" t="s">
        <v>962</v>
      </c>
      <c r="B41" s="325" t="s">
        <v>29</v>
      </c>
      <c r="C41" s="326">
        <v>1600</v>
      </c>
      <c r="D41" s="326">
        <v>1600</v>
      </c>
    </row>
    <row r="42" spans="1:4" ht="94.5">
      <c r="A42" s="324" t="s">
        <v>963</v>
      </c>
      <c r="B42" s="325" t="s">
        <v>964</v>
      </c>
      <c r="C42" s="326">
        <v>1900</v>
      </c>
      <c r="D42" s="326">
        <v>700</v>
      </c>
    </row>
    <row r="43" spans="1:4" ht="94.5">
      <c r="A43" s="324" t="s">
        <v>965</v>
      </c>
      <c r="B43" s="325" t="s">
        <v>359</v>
      </c>
      <c r="C43" s="326">
        <v>4500</v>
      </c>
      <c r="D43" s="326">
        <v>2500</v>
      </c>
    </row>
    <row r="44" spans="1:4" ht="47.25">
      <c r="A44" s="324" t="s">
        <v>966</v>
      </c>
      <c r="B44" s="325" t="s">
        <v>43</v>
      </c>
      <c r="C44" s="326">
        <f>C45</f>
        <v>6900</v>
      </c>
      <c r="D44" s="326">
        <f>D45</f>
        <v>6900</v>
      </c>
    </row>
    <row r="45" spans="1:4" ht="47.25">
      <c r="A45" s="324" t="s">
        <v>967</v>
      </c>
      <c r="B45" s="325" t="s">
        <v>360</v>
      </c>
      <c r="C45" s="326">
        <v>6900</v>
      </c>
      <c r="D45" s="326">
        <v>6900</v>
      </c>
    </row>
    <row r="46" spans="1:4" ht="94.5">
      <c r="A46" s="324" t="s">
        <v>968</v>
      </c>
      <c r="B46" s="325" t="s">
        <v>26</v>
      </c>
      <c r="C46" s="326">
        <f>C47</f>
        <v>190</v>
      </c>
      <c r="D46" s="326">
        <f>D47</f>
        <v>190</v>
      </c>
    </row>
    <row r="47" spans="1:4" ht="94.5">
      <c r="A47" s="324" t="s">
        <v>969</v>
      </c>
      <c r="B47" s="325" t="s">
        <v>27</v>
      </c>
      <c r="C47" s="326">
        <f>C48</f>
        <v>190</v>
      </c>
      <c r="D47" s="326">
        <f>D48</f>
        <v>190</v>
      </c>
    </row>
    <row r="48" spans="1:4" ht="94.5">
      <c r="A48" s="324" t="s">
        <v>970</v>
      </c>
      <c r="B48" s="325" t="s">
        <v>28</v>
      </c>
      <c r="C48" s="326">
        <v>190</v>
      </c>
      <c r="D48" s="326">
        <v>190</v>
      </c>
    </row>
    <row r="49" spans="1:4" ht="31.5">
      <c r="A49" s="321" t="s">
        <v>971</v>
      </c>
      <c r="B49" s="322" t="s">
        <v>361</v>
      </c>
      <c r="C49" s="323">
        <f>C50</f>
        <v>3430</v>
      </c>
      <c r="D49" s="323">
        <f>D50</f>
        <v>3550</v>
      </c>
    </row>
    <row r="50" spans="1:4" ht="31.5">
      <c r="A50" s="324" t="s">
        <v>972</v>
      </c>
      <c r="B50" s="325" t="s">
        <v>5</v>
      </c>
      <c r="C50" s="326">
        <f>C51+C52+C53</f>
        <v>3430</v>
      </c>
      <c r="D50" s="326">
        <f>D51+D52+D53</f>
        <v>3550</v>
      </c>
    </row>
    <row r="51" spans="1:4" ht="31.5">
      <c r="A51" s="324" t="s">
        <v>973</v>
      </c>
      <c r="B51" s="325" t="s">
        <v>32</v>
      </c>
      <c r="C51" s="326">
        <v>2800</v>
      </c>
      <c r="D51" s="326">
        <v>2900</v>
      </c>
    </row>
    <row r="52" spans="1:4" ht="31.5">
      <c r="A52" s="324" t="s">
        <v>974</v>
      </c>
      <c r="B52" s="325" t="s">
        <v>33</v>
      </c>
      <c r="C52" s="326">
        <v>210</v>
      </c>
      <c r="D52" s="326">
        <v>220</v>
      </c>
    </row>
    <row r="53" spans="1:4" ht="31.5">
      <c r="A53" s="324" t="s">
        <v>975</v>
      </c>
      <c r="B53" s="325" t="s">
        <v>34</v>
      </c>
      <c r="C53" s="326">
        <v>420</v>
      </c>
      <c r="D53" s="326">
        <v>430</v>
      </c>
    </row>
    <row r="54" spans="1:4" ht="15.75">
      <c r="A54" s="324"/>
      <c r="B54" s="325"/>
      <c r="C54" s="326"/>
      <c r="D54" s="326"/>
    </row>
    <row r="55" spans="1:4" ht="47.25">
      <c r="A55" s="321" t="s">
        <v>976</v>
      </c>
      <c r="B55" s="322" t="s">
        <v>52</v>
      </c>
      <c r="C55" s="323">
        <f aca="true" t="shared" si="1" ref="C55:D57">C56</f>
        <v>0</v>
      </c>
      <c r="D55" s="323">
        <f t="shared" si="1"/>
        <v>0</v>
      </c>
    </row>
    <row r="56" spans="1:4" ht="15.75">
      <c r="A56" s="324" t="s">
        <v>977</v>
      </c>
      <c r="B56" s="325" t="s">
        <v>53</v>
      </c>
      <c r="C56" s="326">
        <f t="shared" si="1"/>
        <v>0</v>
      </c>
      <c r="D56" s="326">
        <f t="shared" si="1"/>
        <v>0</v>
      </c>
    </row>
    <row r="57" spans="1:4" ht="15.75">
      <c r="A57" s="324" t="s">
        <v>978</v>
      </c>
      <c r="B57" s="325" t="s">
        <v>362</v>
      </c>
      <c r="C57" s="326">
        <f t="shared" si="1"/>
        <v>0</v>
      </c>
      <c r="D57" s="326">
        <f t="shared" si="1"/>
        <v>0</v>
      </c>
    </row>
    <row r="58" spans="1:4" ht="31.5">
      <c r="A58" s="324" t="s">
        <v>979</v>
      </c>
      <c r="B58" s="325" t="s">
        <v>363</v>
      </c>
      <c r="C58" s="326">
        <v>0</v>
      </c>
      <c r="D58" s="331">
        <v>0</v>
      </c>
    </row>
    <row r="59" spans="1:4" ht="15.75">
      <c r="A59" s="324"/>
      <c r="B59" s="325"/>
      <c r="C59" s="326"/>
      <c r="D59" s="331"/>
    </row>
    <row r="60" spans="1:4" ht="31.5">
      <c r="A60" s="321" t="s">
        <v>980</v>
      </c>
      <c r="B60" s="322" t="s">
        <v>364</v>
      </c>
      <c r="C60" s="323">
        <f>C61+C64+C66</f>
        <v>367</v>
      </c>
      <c r="D60" s="323">
        <f>D61+D64+D66</f>
        <v>365</v>
      </c>
    </row>
    <row r="61" spans="1:4" ht="94.5">
      <c r="A61" s="324" t="s">
        <v>981</v>
      </c>
      <c r="B61" s="325" t="s">
        <v>60</v>
      </c>
      <c r="C61" s="326">
        <f>C62</f>
        <v>50</v>
      </c>
      <c r="D61" s="326">
        <f>D62</f>
        <v>50</v>
      </c>
    </row>
    <row r="62" spans="1:4" ht="126">
      <c r="A62" s="324" t="s">
        <v>982</v>
      </c>
      <c r="B62" s="325" t="s">
        <v>59</v>
      </c>
      <c r="C62" s="326">
        <f>C63</f>
        <v>50</v>
      </c>
      <c r="D62" s="326">
        <f>D63</f>
        <v>50</v>
      </c>
    </row>
    <row r="63" spans="1:4" ht="126">
      <c r="A63" s="324" t="s">
        <v>983</v>
      </c>
      <c r="B63" s="325" t="s">
        <v>58</v>
      </c>
      <c r="C63" s="326">
        <v>50</v>
      </c>
      <c r="D63" s="326">
        <v>50</v>
      </c>
    </row>
    <row r="64" spans="1:4" ht="63">
      <c r="A64" s="324" t="s">
        <v>984</v>
      </c>
      <c r="B64" s="325" t="s">
        <v>985</v>
      </c>
      <c r="C64" s="326">
        <f>C65</f>
        <v>0</v>
      </c>
      <c r="D64" s="326">
        <f>D65</f>
        <v>0</v>
      </c>
    </row>
    <row r="65" spans="1:4" ht="78.75">
      <c r="A65" s="324" t="s">
        <v>986</v>
      </c>
      <c r="B65" s="325" t="s">
        <v>258</v>
      </c>
      <c r="C65" s="326">
        <v>0</v>
      </c>
      <c r="D65" s="326">
        <v>0</v>
      </c>
    </row>
    <row r="66" spans="1:4" ht="47.25">
      <c r="A66" s="324" t="s">
        <v>987</v>
      </c>
      <c r="B66" s="325" t="s">
        <v>365</v>
      </c>
      <c r="C66" s="326">
        <f>C67</f>
        <v>317</v>
      </c>
      <c r="D66" s="326">
        <f>D67</f>
        <v>315</v>
      </c>
    </row>
    <row r="67" spans="1:4" ht="47.25">
      <c r="A67" s="324" t="s">
        <v>988</v>
      </c>
      <c r="B67" s="325" t="s">
        <v>30</v>
      </c>
      <c r="C67" s="326">
        <f>C68+C69+C70</f>
        <v>317</v>
      </c>
      <c r="D67" s="326">
        <f>D68+D69+D70</f>
        <v>315</v>
      </c>
    </row>
    <row r="68" spans="1:4" ht="63">
      <c r="A68" s="324" t="s">
        <v>989</v>
      </c>
      <c r="B68" s="325" t="s">
        <v>31</v>
      </c>
      <c r="C68" s="326">
        <v>0</v>
      </c>
      <c r="D68" s="326">
        <v>0</v>
      </c>
    </row>
    <row r="69" spans="1:4" ht="63">
      <c r="A69" s="324" t="s">
        <v>990</v>
      </c>
      <c r="B69" s="325" t="s">
        <v>366</v>
      </c>
      <c r="C69" s="326">
        <v>10</v>
      </c>
      <c r="D69" s="326">
        <v>8</v>
      </c>
    </row>
    <row r="70" spans="1:4" ht="63">
      <c r="A70" s="324" t="s">
        <v>991</v>
      </c>
      <c r="B70" s="325" t="s">
        <v>367</v>
      </c>
      <c r="C70" s="326">
        <v>307</v>
      </c>
      <c r="D70" s="326">
        <v>307</v>
      </c>
    </row>
    <row r="71" spans="1:4" ht="31.5">
      <c r="A71" s="321" t="s">
        <v>992</v>
      </c>
      <c r="B71" s="322" t="s">
        <v>993</v>
      </c>
      <c r="C71" s="323">
        <f>C77+C82+C86+C87+C91+C92</f>
        <v>6038.049999999999</v>
      </c>
      <c r="D71" s="323">
        <f>D77+D82+D86+D87+D91+D92</f>
        <v>6198.889999999999</v>
      </c>
    </row>
    <row r="72" spans="1:4" ht="31.5">
      <c r="A72" s="324" t="s">
        <v>994</v>
      </c>
      <c r="B72" s="325" t="s">
        <v>37</v>
      </c>
      <c r="C72" s="326"/>
      <c r="D72" s="326"/>
    </row>
    <row r="73" spans="1:4" ht="94.5">
      <c r="A73" s="324" t="s">
        <v>995</v>
      </c>
      <c r="B73" s="325" t="s">
        <v>368</v>
      </c>
      <c r="C73" s="326"/>
      <c r="D73" s="326"/>
    </row>
    <row r="74" spans="1:4" ht="78.75">
      <c r="A74" s="324" t="s">
        <v>996</v>
      </c>
      <c r="B74" s="325" t="s">
        <v>369</v>
      </c>
      <c r="C74" s="326"/>
      <c r="D74" s="326"/>
    </row>
    <row r="75" spans="1:4" ht="88.5" customHeight="1">
      <c r="A75" s="324" t="s">
        <v>997</v>
      </c>
      <c r="B75" s="325" t="s">
        <v>998</v>
      </c>
      <c r="C75" s="326"/>
      <c r="D75" s="326"/>
    </row>
    <row r="76" spans="1:4" ht="130.5" customHeight="1">
      <c r="A76" s="324" t="s">
        <v>999</v>
      </c>
      <c r="B76" s="325" t="s">
        <v>1000</v>
      </c>
      <c r="C76" s="326"/>
      <c r="D76" s="326"/>
    </row>
    <row r="77" spans="1:4" ht="78.75">
      <c r="A77" s="324" t="s">
        <v>1001</v>
      </c>
      <c r="B77" s="325" t="s">
        <v>57</v>
      </c>
      <c r="C77" s="326">
        <f>C78+C79</f>
        <v>59.4</v>
      </c>
      <c r="D77" s="326">
        <f>D78+D79</f>
        <v>63.7</v>
      </c>
    </row>
    <row r="78" spans="1:4" ht="78.75">
      <c r="A78" s="324" t="s">
        <v>1002</v>
      </c>
      <c r="B78" s="325" t="s">
        <v>370</v>
      </c>
      <c r="C78" s="326">
        <f>21+27</f>
        <v>48</v>
      </c>
      <c r="D78" s="326">
        <f>22+30</f>
        <v>52</v>
      </c>
    </row>
    <row r="79" spans="1:4" ht="63">
      <c r="A79" s="324" t="s">
        <v>1003</v>
      </c>
      <c r="B79" s="325" t="s">
        <v>371</v>
      </c>
      <c r="C79" s="326">
        <v>11.4</v>
      </c>
      <c r="D79" s="326">
        <v>11.7</v>
      </c>
    </row>
    <row r="80" spans="1:4" ht="51.75" customHeight="1">
      <c r="A80" s="324" t="s">
        <v>1004</v>
      </c>
      <c r="B80" s="325" t="s">
        <v>1005</v>
      </c>
      <c r="C80" s="326"/>
      <c r="D80" s="326"/>
    </row>
    <row r="81" spans="1:4" ht="47.25">
      <c r="A81" s="324" t="s">
        <v>1006</v>
      </c>
      <c r="B81" s="325" t="s">
        <v>862</v>
      </c>
      <c r="C81" s="326"/>
      <c r="D81" s="326"/>
    </row>
    <row r="82" spans="1:4" ht="141.75">
      <c r="A82" s="324" t="s">
        <v>1007</v>
      </c>
      <c r="B82" s="325" t="s">
        <v>372</v>
      </c>
      <c r="C82" s="326">
        <f>C83+C84+C85</f>
        <v>140</v>
      </c>
      <c r="D82" s="326">
        <f>D83+D84+D85</f>
        <v>140</v>
      </c>
    </row>
    <row r="83" spans="1:4" ht="31.5">
      <c r="A83" s="324" t="s">
        <v>1008</v>
      </c>
      <c r="B83" s="325" t="s">
        <v>373</v>
      </c>
      <c r="C83" s="326">
        <v>30</v>
      </c>
      <c r="D83" s="326">
        <v>30</v>
      </c>
    </row>
    <row r="84" spans="1:4" ht="47.25">
      <c r="A84" s="324" t="s">
        <v>1009</v>
      </c>
      <c r="B84" s="325" t="s">
        <v>374</v>
      </c>
      <c r="C84" s="326">
        <v>10</v>
      </c>
      <c r="D84" s="326">
        <v>10</v>
      </c>
    </row>
    <row r="85" spans="1:4" ht="47.25">
      <c r="A85" s="324" t="s">
        <v>1010</v>
      </c>
      <c r="B85" s="325" t="s">
        <v>375</v>
      </c>
      <c r="C85" s="326">
        <f>90+10</f>
        <v>100</v>
      </c>
      <c r="D85" s="326">
        <f>90+10</f>
        <v>100</v>
      </c>
    </row>
    <row r="86" spans="1:4" ht="63">
      <c r="A86" s="324" t="s">
        <v>1011</v>
      </c>
      <c r="B86" s="325" t="s">
        <v>38</v>
      </c>
      <c r="C86" s="326">
        <v>327</v>
      </c>
      <c r="D86" s="326">
        <v>335</v>
      </c>
    </row>
    <row r="87" spans="1:4" ht="31.5">
      <c r="A87" s="324" t="s">
        <v>1012</v>
      </c>
      <c r="B87" s="325" t="s">
        <v>50</v>
      </c>
      <c r="C87" s="326">
        <f>C88</f>
        <v>3725</v>
      </c>
      <c r="D87" s="326">
        <f>D88</f>
        <v>3866.75</v>
      </c>
    </row>
    <row r="88" spans="1:4" ht="31.5">
      <c r="A88" s="324" t="s">
        <v>1013</v>
      </c>
      <c r="B88" s="325" t="s">
        <v>376</v>
      </c>
      <c r="C88" s="326">
        <v>3725</v>
      </c>
      <c r="D88" s="326">
        <v>3866.75</v>
      </c>
    </row>
    <row r="89" spans="1:4" ht="63">
      <c r="A89" s="324" t="s">
        <v>1014</v>
      </c>
      <c r="B89" s="325" t="s">
        <v>1015</v>
      </c>
      <c r="C89" s="326"/>
      <c r="D89" s="326"/>
    </row>
    <row r="90" spans="1:4" ht="78.75">
      <c r="A90" s="324" t="s">
        <v>1016</v>
      </c>
      <c r="B90" s="325" t="s">
        <v>1017</v>
      </c>
      <c r="C90" s="326"/>
      <c r="D90" s="326"/>
    </row>
    <row r="91" spans="1:4" ht="78.75">
      <c r="A91" s="324" t="s">
        <v>1018</v>
      </c>
      <c r="B91" s="325" t="s">
        <v>1019</v>
      </c>
      <c r="C91" s="326">
        <f>159.65+1</f>
        <v>160.65</v>
      </c>
      <c r="D91" s="326">
        <f>164.44+1</f>
        <v>165.44</v>
      </c>
    </row>
    <row r="92" spans="1:4" ht="31.5">
      <c r="A92" s="324" t="s">
        <v>1020</v>
      </c>
      <c r="B92" s="325" t="s">
        <v>377</v>
      </c>
      <c r="C92" s="326">
        <f>C93</f>
        <v>1626</v>
      </c>
      <c r="D92" s="326">
        <f>D93</f>
        <v>1628</v>
      </c>
    </row>
    <row r="93" spans="1:4" ht="47.25">
      <c r="A93" s="324" t="s">
        <v>1021</v>
      </c>
      <c r="B93" s="325" t="s">
        <v>221</v>
      </c>
      <c r="C93" s="326">
        <f>80+1000+6+35+5+500</f>
        <v>1626</v>
      </c>
      <c r="D93" s="326">
        <f>80+1000+6+37+5+500</f>
        <v>1628</v>
      </c>
    </row>
    <row r="94" spans="1:4" ht="18.75">
      <c r="A94" s="318" t="s">
        <v>1022</v>
      </c>
      <c r="B94" s="319" t="s">
        <v>1023</v>
      </c>
      <c r="C94" s="320">
        <f>C95</f>
        <v>236930.984</v>
      </c>
      <c r="D94" s="320">
        <f>D95</f>
        <v>237746.88399999996</v>
      </c>
    </row>
    <row r="95" spans="1:4" ht="47.25">
      <c r="A95" s="321" t="s">
        <v>1024</v>
      </c>
      <c r="B95" s="322" t="s">
        <v>378</v>
      </c>
      <c r="C95" s="323">
        <f>C96+C101+C121+C152</f>
        <v>236930.984</v>
      </c>
      <c r="D95" s="323">
        <f>D96+D101+D121+D152</f>
        <v>237746.88399999996</v>
      </c>
    </row>
    <row r="96" spans="1:4" ht="31.5">
      <c r="A96" s="328" t="s">
        <v>1025</v>
      </c>
      <c r="B96" s="329" t="s">
        <v>1026</v>
      </c>
      <c r="C96" s="330">
        <f>C97+C99</f>
        <v>405.9</v>
      </c>
      <c r="D96" s="330">
        <f>D97+D99</f>
        <v>628.6</v>
      </c>
    </row>
    <row r="97" spans="1:4" ht="31.5">
      <c r="A97" s="324" t="s">
        <v>1027</v>
      </c>
      <c r="B97" s="325" t="s">
        <v>379</v>
      </c>
      <c r="C97" s="326">
        <f>C98</f>
        <v>405.9</v>
      </c>
      <c r="D97" s="326">
        <f>D98</f>
        <v>628.6</v>
      </c>
    </row>
    <row r="98" spans="1:4" ht="31.5">
      <c r="A98" s="324" t="s">
        <v>891</v>
      </c>
      <c r="B98" s="325" t="s">
        <v>380</v>
      </c>
      <c r="C98" s="326">
        <v>405.9</v>
      </c>
      <c r="D98" s="359">
        <v>628.6</v>
      </c>
    </row>
    <row r="99" spans="1:4" ht="31.5">
      <c r="A99" s="324" t="s">
        <v>1028</v>
      </c>
      <c r="B99" s="325" t="s">
        <v>381</v>
      </c>
      <c r="C99" s="326">
        <f>C100</f>
        <v>0</v>
      </c>
      <c r="D99" s="326">
        <f>D100</f>
        <v>0</v>
      </c>
    </row>
    <row r="100" spans="1:4" ht="47.25">
      <c r="A100" s="324" t="s">
        <v>892</v>
      </c>
      <c r="B100" s="325" t="s">
        <v>271</v>
      </c>
      <c r="C100" s="326">
        <v>0</v>
      </c>
      <c r="D100" s="326">
        <v>0</v>
      </c>
    </row>
    <row r="101" spans="1:4" ht="47.25">
      <c r="A101" s="328" t="s">
        <v>1029</v>
      </c>
      <c r="B101" s="329" t="s">
        <v>382</v>
      </c>
      <c r="C101" s="330">
        <f>C102+C104+C106+C108+C110+C112</f>
        <v>1041.95</v>
      </c>
      <c r="D101" s="330">
        <f>D102+D104+D106+D108+D110+D112</f>
        <v>1041.95</v>
      </c>
    </row>
    <row r="102" spans="1:4" ht="47.25">
      <c r="A102" s="332" t="s">
        <v>1030</v>
      </c>
      <c r="B102" s="333" t="s">
        <v>383</v>
      </c>
      <c r="C102" s="331">
        <f>C103</f>
        <v>0</v>
      </c>
      <c r="D102" s="331">
        <f>D103</f>
        <v>0</v>
      </c>
    </row>
    <row r="103" spans="1:4" ht="64.5" customHeight="1">
      <c r="A103" s="324" t="s">
        <v>866</v>
      </c>
      <c r="B103" s="325" t="s">
        <v>227</v>
      </c>
      <c r="C103" s="326">
        <v>0</v>
      </c>
      <c r="D103" s="326">
        <v>0</v>
      </c>
    </row>
    <row r="104" spans="1:4" ht="31.5">
      <c r="A104" s="324" t="s">
        <v>1031</v>
      </c>
      <c r="B104" s="325" t="s">
        <v>384</v>
      </c>
      <c r="C104" s="326">
        <f>C105</f>
        <v>0</v>
      </c>
      <c r="D104" s="326">
        <f>D105</f>
        <v>0</v>
      </c>
    </row>
    <row r="105" spans="1:4" ht="31.5">
      <c r="A105" s="324" t="s">
        <v>873</v>
      </c>
      <c r="B105" s="325" t="s">
        <v>56</v>
      </c>
      <c r="C105" s="326">
        <v>0</v>
      </c>
      <c r="D105" s="326">
        <v>0</v>
      </c>
    </row>
    <row r="106" spans="1:4" ht="51" customHeight="1">
      <c r="A106" s="324" t="s">
        <v>1032</v>
      </c>
      <c r="B106" s="325" t="s">
        <v>1033</v>
      </c>
      <c r="C106" s="326">
        <f>C107</f>
        <v>0</v>
      </c>
      <c r="D106" s="326">
        <f>D107</f>
        <v>0</v>
      </c>
    </row>
    <row r="107" spans="1:4" ht="63">
      <c r="A107" s="324" t="s">
        <v>874</v>
      </c>
      <c r="B107" s="325" t="s">
        <v>875</v>
      </c>
      <c r="C107" s="326">
        <v>0</v>
      </c>
      <c r="D107" s="326">
        <v>0</v>
      </c>
    </row>
    <row r="108" spans="1:4" ht="94.5">
      <c r="A108" s="324" t="s">
        <v>1034</v>
      </c>
      <c r="B108" s="325" t="s">
        <v>1035</v>
      </c>
      <c r="C108" s="326">
        <f>C109</f>
        <v>0</v>
      </c>
      <c r="D108" s="326">
        <f>D109</f>
        <v>0</v>
      </c>
    </row>
    <row r="109" spans="1:4" ht="94.5">
      <c r="A109" s="324" t="s">
        <v>871</v>
      </c>
      <c r="B109" s="325" t="s">
        <v>385</v>
      </c>
      <c r="C109" s="326">
        <v>0</v>
      </c>
      <c r="D109" s="326">
        <v>0</v>
      </c>
    </row>
    <row r="110" spans="1:4" ht="63">
      <c r="A110" s="324" t="s">
        <v>1036</v>
      </c>
      <c r="B110" s="325" t="s">
        <v>1037</v>
      </c>
      <c r="C110" s="326">
        <f>C111</f>
        <v>0</v>
      </c>
      <c r="D110" s="326">
        <f>D111</f>
        <v>0</v>
      </c>
    </row>
    <row r="111" spans="1:4" ht="63">
      <c r="A111" s="324" t="s">
        <v>872</v>
      </c>
      <c r="B111" s="325" t="s">
        <v>228</v>
      </c>
      <c r="C111" s="326">
        <v>0</v>
      </c>
      <c r="D111" s="326">
        <v>0</v>
      </c>
    </row>
    <row r="112" spans="1:4" ht="15.75">
      <c r="A112" s="324" t="s">
        <v>895</v>
      </c>
      <c r="B112" s="325" t="s">
        <v>7</v>
      </c>
      <c r="C112" s="326">
        <f>C113</f>
        <v>1041.95</v>
      </c>
      <c r="D112" s="326">
        <f>D113</f>
        <v>1041.95</v>
      </c>
    </row>
    <row r="113" spans="1:4" ht="31.5">
      <c r="A113" s="324" t="s">
        <v>867</v>
      </c>
      <c r="B113" s="325" t="s">
        <v>229</v>
      </c>
      <c r="C113" s="326">
        <f>SUM(C114:C119)</f>
        <v>1041.95</v>
      </c>
      <c r="D113" s="326">
        <f>SUM(D114:D119)</f>
        <v>1041.95</v>
      </c>
    </row>
    <row r="114" spans="1:4" ht="47.25">
      <c r="A114" s="324" t="s">
        <v>867</v>
      </c>
      <c r="B114" s="325" t="s">
        <v>386</v>
      </c>
      <c r="C114" s="326"/>
      <c r="D114" s="326"/>
    </row>
    <row r="115" spans="1:4" ht="31.5">
      <c r="A115" s="324" t="s">
        <v>867</v>
      </c>
      <c r="B115" s="325" t="s">
        <v>140</v>
      </c>
      <c r="C115" s="326"/>
      <c r="D115" s="326"/>
    </row>
    <row r="116" spans="1:4" ht="31.5">
      <c r="A116" s="324" t="s">
        <v>867</v>
      </c>
      <c r="B116" s="325" t="s">
        <v>1038</v>
      </c>
      <c r="C116" s="326">
        <v>101.6</v>
      </c>
      <c r="D116" s="326">
        <v>101.6</v>
      </c>
    </row>
    <row r="117" spans="1:4" ht="31.5">
      <c r="A117" s="324" t="s">
        <v>867</v>
      </c>
      <c r="B117" s="325" t="s">
        <v>1039</v>
      </c>
      <c r="C117" s="326">
        <v>766.4</v>
      </c>
      <c r="D117" s="326">
        <v>766.4</v>
      </c>
    </row>
    <row r="118" spans="1:4" ht="47.25">
      <c r="A118" s="324" t="s">
        <v>867</v>
      </c>
      <c r="B118" s="325" t="s">
        <v>1040</v>
      </c>
      <c r="C118" s="326">
        <v>136.45</v>
      </c>
      <c r="D118" s="326">
        <v>136.45</v>
      </c>
    </row>
    <row r="119" spans="1:4" ht="31.5">
      <c r="A119" s="324" t="s">
        <v>867</v>
      </c>
      <c r="B119" s="325" t="s">
        <v>1041</v>
      </c>
      <c r="C119" s="326">
        <v>37.5</v>
      </c>
      <c r="D119" s="326">
        <v>37.5</v>
      </c>
    </row>
    <row r="120" spans="1:4" ht="15.75">
      <c r="A120" s="324"/>
      <c r="B120" s="325"/>
      <c r="C120" s="326"/>
      <c r="D120" s="326"/>
    </row>
    <row r="121" spans="1:4" ht="31.5">
      <c r="A121" s="328" t="s">
        <v>1042</v>
      </c>
      <c r="B121" s="329" t="s">
        <v>1043</v>
      </c>
      <c r="C121" s="330">
        <f>C122+C124+C126+C128+C142+C144+C146+C148</f>
        <v>228772.38999999998</v>
      </c>
      <c r="D121" s="330">
        <f>D122+D124+D126+D128+D142+D144+D146+D148</f>
        <v>229121.88999999998</v>
      </c>
    </row>
    <row r="122" spans="1:4" ht="31.5">
      <c r="A122" s="324" t="s">
        <v>1044</v>
      </c>
      <c r="B122" s="325" t="s">
        <v>387</v>
      </c>
      <c r="C122" s="326">
        <f>C123</f>
        <v>72.1</v>
      </c>
      <c r="D122" s="326">
        <f>D123</f>
        <v>72.1</v>
      </c>
    </row>
    <row r="123" spans="1:4" ht="47.25">
      <c r="A123" s="324" t="s">
        <v>896</v>
      </c>
      <c r="B123" s="325" t="s">
        <v>272</v>
      </c>
      <c r="C123" s="326">
        <v>72.1</v>
      </c>
      <c r="D123" s="326">
        <v>72.1</v>
      </c>
    </row>
    <row r="124" spans="1:4" ht="63">
      <c r="A124" s="324" t="s">
        <v>1045</v>
      </c>
      <c r="B124" s="325" t="s">
        <v>1046</v>
      </c>
      <c r="C124" s="326">
        <f>C125</f>
        <v>0</v>
      </c>
      <c r="D124" s="326">
        <f>D125</f>
        <v>0</v>
      </c>
    </row>
    <row r="125" spans="1:4" ht="63">
      <c r="A125" s="324" t="s">
        <v>868</v>
      </c>
      <c r="B125" s="325" t="s">
        <v>1046</v>
      </c>
      <c r="C125" s="326">
        <v>0</v>
      </c>
      <c r="D125" s="326">
        <v>0</v>
      </c>
    </row>
    <row r="126" spans="1:4" ht="47.25">
      <c r="A126" s="324" t="s">
        <v>1047</v>
      </c>
      <c r="B126" s="325" t="s">
        <v>388</v>
      </c>
      <c r="C126" s="326">
        <f>C127</f>
        <v>1157.3</v>
      </c>
      <c r="D126" s="326">
        <f>D127</f>
        <v>1157.3</v>
      </c>
    </row>
    <row r="127" spans="1:4" ht="63">
      <c r="A127" s="324" t="s">
        <v>897</v>
      </c>
      <c r="B127" s="325" t="s">
        <v>39</v>
      </c>
      <c r="C127" s="326">
        <v>1157.3</v>
      </c>
      <c r="D127" s="326">
        <v>1157.3</v>
      </c>
    </row>
    <row r="128" spans="1:4" ht="47.25">
      <c r="A128" s="324" t="s">
        <v>1048</v>
      </c>
      <c r="B128" s="325" t="s">
        <v>389</v>
      </c>
      <c r="C128" s="326">
        <f>C129</f>
        <v>7920.19</v>
      </c>
      <c r="D128" s="326">
        <f>D129</f>
        <v>7903.389999999999</v>
      </c>
    </row>
    <row r="129" spans="1:4" ht="47.25">
      <c r="A129" s="324" t="s">
        <v>869</v>
      </c>
      <c r="B129" s="325" t="s">
        <v>14</v>
      </c>
      <c r="C129" s="326">
        <f>SUM(C130:C141)</f>
        <v>7920.19</v>
      </c>
      <c r="D129" s="326">
        <f>SUM(D130:D141)</f>
        <v>7903.389999999999</v>
      </c>
    </row>
    <row r="130" spans="1:4" ht="94.5">
      <c r="A130" s="324" t="s">
        <v>869</v>
      </c>
      <c r="B130" s="325" t="s">
        <v>1049</v>
      </c>
      <c r="C130" s="326">
        <v>136.7</v>
      </c>
      <c r="D130" s="326">
        <v>136.7</v>
      </c>
    </row>
    <row r="131" spans="1:4" ht="110.25">
      <c r="A131" s="324" t="s">
        <v>869</v>
      </c>
      <c r="B131" s="325" t="s">
        <v>1079</v>
      </c>
      <c r="C131" s="326">
        <v>4.5</v>
      </c>
      <c r="D131" s="326">
        <v>4.5</v>
      </c>
    </row>
    <row r="132" spans="1:4" ht="94.5">
      <c r="A132" s="324" t="s">
        <v>869</v>
      </c>
      <c r="B132" s="325" t="s">
        <v>1080</v>
      </c>
      <c r="C132" s="326">
        <v>4.5</v>
      </c>
      <c r="D132" s="326">
        <v>4.5</v>
      </c>
    </row>
    <row r="133" spans="1:4" ht="63">
      <c r="A133" s="324" t="s">
        <v>869</v>
      </c>
      <c r="B133" s="325" t="s">
        <v>1052</v>
      </c>
      <c r="C133" s="359">
        <v>612.69</v>
      </c>
      <c r="D133" s="359">
        <v>595.89</v>
      </c>
    </row>
    <row r="134" spans="1:4" ht="189">
      <c r="A134" s="324" t="s">
        <v>869</v>
      </c>
      <c r="B134" s="325" t="s">
        <v>1053</v>
      </c>
      <c r="C134" s="326">
        <v>43.7</v>
      </c>
      <c r="D134" s="326">
        <v>43.7</v>
      </c>
    </row>
    <row r="135" spans="1:4" ht="94.5">
      <c r="A135" s="324" t="s">
        <v>869</v>
      </c>
      <c r="B135" s="325" t="s">
        <v>1054</v>
      </c>
      <c r="C135" s="326">
        <v>3574.8</v>
      </c>
      <c r="D135" s="326">
        <v>3574.8</v>
      </c>
    </row>
    <row r="136" spans="1:4" ht="107.25" customHeight="1">
      <c r="A136" s="324" t="s">
        <v>869</v>
      </c>
      <c r="B136" s="325" t="s">
        <v>1083</v>
      </c>
      <c r="C136" s="326">
        <v>58.2</v>
      </c>
      <c r="D136" s="326">
        <v>58.2</v>
      </c>
    </row>
    <row r="137" spans="1:4" ht="63">
      <c r="A137" s="324" t="s">
        <v>869</v>
      </c>
      <c r="B137" s="325" t="s">
        <v>1055</v>
      </c>
      <c r="C137" s="326">
        <v>100</v>
      </c>
      <c r="D137" s="326">
        <v>100</v>
      </c>
    </row>
    <row r="138" spans="1:4" ht="47.25">
      <c r="A138" s="324" t="s">
        <v>869</v>
      </c>
      <c r="B138" s="325" t="s">
        <v>1056</v>
      </c>
      <c r="C138" s="326">
        <v>2868</v>
      </c>
      <c r="D138" s="326">
        <v>2868</v>
      </c>
    </row>
    <row r="139" spans="1:4" ht="110.25">
      <c r="A139" s="324" t="s">
        <v>869</v>
      </c>
      <c r="B139" s="325" t="s">
        <v>1057</v>
      </c>
      <c r="C139" s="326">
        <v>285.4</v>
      </c>
      <c r="D139" s="326">
        <v>285.4</v>
      </c>
    </row>
    <row r="140" spans="1:4" ht="47.25">
      <c r="A140" s="324" t="s">
        <v>869</v>
      </c>
      <c r="B140" s="325" t="s">
        <v>1058</v>
      </c>
      <c r="C140" s="326">
        <v>221.7</v>
      </c>
      <c r="D140" s="326">
        <v>221.7</v>
      </c>
    </row>
    <row r="141" spans="1:4" ht="126">
      <c r="A141" s="324" t="s">
        <v>869</v>
      </c>
      <c r="B141" s="325" t="s">
        <v>1059</v>
      </c>
      <c r="C141" s="326">
        <v>10</v>
      </c>
      <c r="D141" s="326">
        <v>10</v>
      </c>
    </row>
    <row r="142" spans="1:4" ht="94.5">
      <c r="A142" s="324" t="s">
        <v>1060</v>
      </c>
      <c r="B142" s="325" t="s">
        <v>390</v>
      </c>
      <c r="C142" s="326">
        <f>C143</f>
        <v>5584.4</v>
      </c>
      <c r="D142" s="326">
        <f>D143</f>
        <v>5950.7</v>
      </c>
    </row>
    <row r="143" spans="1:4" ht="94.5">
      <c r="A143" s="324" t="s">
        <v>888</v>
      </c>
      <c r="B143" s="325" t="s">
        <v>391</v>
      </c>
      <c r="C143" s="326">
        <v>5584.4</v>
      </c>
      <c r="D143" s="326">
        <v>5950.7</v>
      </c>
    </row>
    <row r="144" spans="1:4" ht="126">
      <c r="A144" s="324" t="s">
        <v>1061</v>
      </c>
      <c r="B144" s="325" t="s">
        <v>1081</v>
      </c>
      <c r="C144" s="326">
        <f>C145</f>
        <v>0</v>
      </c>
      <c r="D144" s="326">
        <f>D145</f>
        <v>0</v>
      </c>
    </row>
    <row r="145" spans="1:4" ht="126">
      <c r="A145" s="324" t="s">
        <v>884</v>
      </c>
      <c r="B145" s="325" t="s">
        <v>1082</v>
      </c>
      <c r="C145" s="326">
        <v>0</v>
      </c>
      <c r="D145" s="326">
        <v>0</v>
      </c>
    </row>
    <row r="146" spans="1:4" ht="78.75">
      <c r="A146" s="324" t="s">
        <v>1063</v>
      </c>
      <c r="B146" s="325" t="s">
        <v>392</v>
      </c>
      <c r="C146" s="326">
        <f>C147</f>
        <v>733.1</v>
      </c>
      <c r="D146" s="326">
        <f>D147</f>
        <v>733.1</v>
      </c>
    </row>
    <row r="147" spans="1:4" ht="78.75">
      <c r="A147" s="324" t="s">
        <v>886</v>
      </c>
      <c r="B147" s="325" t="s">
        <v>393</v>
      </c>
      <c r="C147" s="326">
        <v>733.1</v>
      </c>
      <c r="D147" s="326">
        <v>733.1</v>
      </c>
    </row>
    <row r="148" spans="1:4" ht="15.75">
      <c r="A148" s="324" t="s">
        <v>1064</v>
      </c>
      <c r="B148" s="325" t="s">
        <v>6</v>
      </c>
      <c r="C148" s="326">
        <f>C149</f>
        <v>213305.3</v>
      </c>
      <c r="D148" s="326">
        <f>D149</f>
        <v>213305.3</v>
      </c>
    </row>
    <row r="149" spans="1:4" ht="31.5">
      <c r="A149" s="324" t="s">
        <v>889</v>
      </c>
      <c r="B149" s="325" t="s">
        <v>9</v>
      </c>
      <c r="C149" s="326">
        <f>C150</f>
        <v>213305.3</v>
      </c>
      <c r="D149" s="326">
        <f>D150</f>
        <v>213305.3</v>
      </c>
    </row>
    <row r="150" spans="1:4" ht="63">
      <c r="A150" s="324" t="s">
        <v>889</v>
      </c>
      <c r="B150" s="325" t="s">
        <v>1065</v>
      </c>
      <c r="C150" s="326">
        <v>213305.3</v>
      </c>
      <c r="D150" s="326">
        <v>213305.3</v>
      </c>
    </row>
    <row r="151" spans="1:4" ht="15.75">
      <c r="A151" s="324"/>
      <c r="B151" s="325"/>
      <c r="C151" s="326"/>
      <c r="D151" s="326"/>
    </row>
    <row r="152" spans="1:4" ht="15.75">
      <c r="A152" s="328" t="s">
        <v>1066</v>
      </c>
      <c r="B152" s="329" t="s">
        <v>0</v>
      </c>
      <c r="C152" s="330">
        <f>C153+C155+C157+C159</f>
        <v>6710.744000000001</v>
      </c>
      <c r="D152" s="330">
        <f>D153+D155+D157+D159</f>
        <v>6954.444</v>
      </c>
    </row>
    <row r="153" spans="1:4" ht="78.75">
      <c r="A153" s="324" t="s">
        <v>1067</v>
      </c>
      <c r="B153" s="325" t="s">
        <v>15</v>
      </c>
      <c r="C153" s="326">
        <f>C154</f>
        <v>41.144</v>
      </c>
      <c r="D153" s="326">
        <f>D154</f>
        <v>41.144</v>
      </c>
    </row>
    <row r="154" spans="1:4" ht="78.75">
      <c r="A154" s="324" t="s">
        <v>860</v>
      </c>
      <c r="B154" s="325" t="s">
        <v>16</v>
      </c>
      <c r="C154" s="326">
        <v>41.144</v>
      </c>
      <c r="D154" s="326">
        <v>41.144</v>
      </c>
    </row>
    <row r="155" spans="1:4" ht="94.5">
      <c r="A155" s="324" t="s">
        <v>1068</v>
      </c>
      <c r="B155" s="325" t="s">
        <v>1069</v>
      </c>
      <c r="C155" s="326">
        <f>C156</f>
        <v>0</v>
      </c>
      <c r="D155" s="326">
        <f>D156</f>
        <v>0</v>
      </c>
    </row>
    <row r="156" spans="1:4" ht="94.5">
      <c r="A156" s="324" t="s">
        <v>876</v>
      </c>
      <c r="B156" s="325" t="s">
        <v>877</v>
      </c>
      <c r="C156" s="326">
        <v>0</v>
      </c>
      <c r="D156" s="326">
        <v>0</v>
      </c>
    </row>
    <row r="157" spans="1:4" ht="63">
      <c r="A157" s="324" t="s">
        <v>1070</v>
      </c>
      <c r="B157" s="325" t="s">
        <v>1071</v>
      </c>
      <c r="C157" s="326">
        <f>C158</f>
        <v>0</v>
      </c>
      <c r="D157" s="326">
        <f>D158</f>
        <v>0</v>
      </c>
    </row>
    <row r="158" spans="1:4" ht="78.75">
      <c r="A158" s="324" t="s">
        <v>878</v>
      </c>
      <c r="B158" s="325" t="s">
        <v>879</v>
      </c>
      <c r="C158" s="326">
        <v>0</v>
      </c>
      <c r="D158" s="326">
        <v>0</v>
      </c>
    </row>
    <row r="159" spans="1:4" ht="31.5">
      <c r="A159" s="324" t="s">
        <v>1072</v>
      </c>
      <c r="B159" s="325" t="s">
        <v>1</v>
      </c>
      <c r="C159" s="326">
        <f>C160</f>
        <v>6669.6</v>
      </c>
      <c r="D159" s="326">
        <f>D160</f>
        <v>6913.3</v>
      </c>
    </row>
    <row r="160" spans="1:4" ht="31.5">
      <c r="A160" s="324" t="s">
        <v>870</v>
      </c>
      <c r="B160" s="325" t="s">
        <v>2</v>
      </c>
      <c r="C160" s="326">
        <f>C161+C162</f>
        <v>6669.6</v>
      </c>
      <c r="D160" s="326">
        <v>6913.3</v>
      </c>
    </row>
    <row r="161" spans="1:4" ht="63">
      <c r="A161" s="324" t="s">
        <v>870</v>
      </c>
      <c r="B161" s="325" t="s">
        <v>1074</v>
      </c>
      <c r="C161" s="326">
        <v>6669.6</v>
      </c>
      <c r="D161" s="326">
        <v>6913.3</v>
      </c>
    </row>
    <row r="162" spans="1:4" ht="141.75">
      <c r="A162" s="324" t="s">
        <v>870</v>
      </c>
      <c r="B162" s="325" t="s">
        <v>1075</v>
      </c>
      <c r="C162" s="326">
        <v>0</v>
      </c>
      <c r="D162" s="326">
        <v>0</v>
      </c>
    </row>
    <row r="163" spans="1:4" ht="18.75">
      <c r="A163" s="334"/>
      <c r="B163" s="335" t="s">
        <v>1076</v>
      </c>
      <c r="C163" s="336">
        <f>C7+C94</f>
        <v>421624.034</v>
      </c>
      <c r="D163" s="336">
        <f>D7+D94</f>
        <v>419518.774</v>
      </c>
    </row>
    <row r="164" spans="1:4" ht="18.75">
      <c r="A164" s="337"/>
      <c r="B164" s="337"/>
      <c r="C164" s="337"/>
      <c r="D164" s="337"/>
    </row>
  </sheetData>
  <sheetProtection/>
  <mergeCells count="6">
    <mergeCell ref="B1:D1"/>
    <mergeCell ref="A2:D2"/>
    <mergeCell ref="A4:A5"/>
    <mergeCell ref="B4:B5"/>
    <mergeCell ref="C4:C5"/>
    <mergeCell ref="D4:D5"/>
  </mergeCells>
  <printOptions/>
  <pageMargins left="0.984251968503937" right="0.1968503937007874" top="0.1968503937007874" bottom="0.1968503937007874" header="0.31496062992125984" footer="0.31496062992125984"/>
  <pageSetup fitToHeight="18" fitToWidth="1" horizontalDpi="600" verticalDpi="600" orientation="portrait" paperSize="9" scale="78" r:id="rId1"/>
</worksheet>
</file>

<file path=xl/worksheets/sheet20.xml><?xml version="1.0" encoding="utf-8"?>
<worksheet xmlns="http://schemas.openxmlformats.org/spreadsheetml/2006/main" xmlns:r="http://schemas.openxmlformats.org/officeDocument/2006/relationships">
  <dimension ref="A1:D21"/>
  <sheetViews>
    <sheetView tabSelected="1" zoomScalePageLayoutView="0" workbookViewId="0" topLeftCell="A1">
      <selection activeCell="A11" sqref="A11"/>
    </sheetView>
  </sheetViews>
  <sheetFormatPr defaultColWidth="9.00390625" defaultRowHeight="12.75"/>
  <cols>
    <col min="1" max="1" width="27.75390625" style="4" customWidth="1"/>
    <col min="2" max="2" width="15.125" style="3" customWidth="1"/>
    <col min="3" max="3" width="20.00390625" style="3" customWidth="1"/>
    <col min="4" max="4" width="21.00390625" style="3" customWidth="1"/>
    <col min="5" max="16384" width="9.125" style="3" customWidth="1"/>
  </cols>
  <sheetData>
    <row r="1" spans="1:4" ht="18.75">
      <c r="A1" s="423" t="s">
        <v>731</v>
      </c>
      <c r="B1" s="424"/>
      <c r="C1" s="424"/>
      <c r="D1" s="424"/>
    </row>
    <row r="2" spans="1:4" ht="18.75">
      <c r="A2" s="423" t="s">
        <v>825</v>
      </c>
      <c r="B2" s="424"/>
      <c r="C2" s="424"/>
      <c r="D2" s="424"/>
    </row>
    <row r="3" spans="1:4" ht="18.75">
      <c r="A3" s="423" t="s">
        <v>45</v>
      </c>
      <c r="B3" s="424"/>
      <c r="C3" s="424"/>
      <c r="D3" s="424"/>
    </row>
    <row r="4" spans="1:4" ht="18.75">
      <c r="A4" s="423" t="s">
        <v>826</v>
      </c>
      <c r="B4" s="423"/>
      <c r="C4" s="423"/>
      <c r="D4" s="423"/>
    </row>
    <row r="5" spans="1:4" ht="18.75">
      <c r="A5" s="72"/>
      <c r="B5" s="73"/>
      <c r="C5" s="73"/>
      <c r="D5" s="73"/>
    </row>
    <row r="6" spans="1:4" ht="15.75" customHeight="1">
      <c r="A6" s="74"/>
      <c r="B6" s="423" t="s">
        <v>1087</v>
      </c>
      <c r="C6" s="429"/>
      <c r="D6" s="429"/>
    </row>
    <row r="7" spans="1:4" ht="15.75" customHeight="1">
      <c r="A7" s="414"/>
      <c r="B7" s="414"/>
      <c r="C7" s="73"/>
      <c r="D7" s="73"/>
    </row>
    <row r="8" spans="1:4" ht="18.75">
      <c r="A8" s="74"/>
      <c r="B8" s="73"/>
      <c r="C8" s="73"/>
      <c r="D8" s="73"/>
    </row>
    <row r="9" spans="1:4" ht="18.75">
      <c r="A9" s="419" t="s">
        <v>193</v>
      </c>
      <c r="B9" s="429"/>
      <c r="C9" s="429"/>
      <c r="D9" s="429"/>
    </row>
    <row r="10" spans="1:4" ht="37.5" customHeight="1">
      <c r="A10" s="421" t="s">
        <v>1100</v>
      </c>
      <c r="B10" s="429"/>
      <c r="C10" s="429"/>
      <c r="D10" s="429"/>
    </row>
    <row r="11" spans="1:4" ht="18.75">
      <c r="A11" s="31"/>
      <c r="B11" s="73"/>
      <c r="C11" s="73"/>
      <c r="D11" s="73"/>
    </row>
    <row r="12" spans="1:4" ht="15.75" customHeight="1">
      <c r="A12" s="244"/>
      <c r="B12" s="73"/>
      <c r="C12" s="73"/>
      <c r="D12" s="73"/>
    </row>
    <row r="13" spans="1:4" ht="69" customHeight="1">
      <c r="A13" s="33" t="s">
        <v>180</v>
      </c>
      <c r="B13" s="33" t="s">
        <v>201</v>
      </c>
      <c r="C13" s="53" t="s">
        <v>194</v>
      </c>
      <c r="D13" s="53" t="s">
        <v>195</v>
      </c>
    </row>
    <row r="14" spans="1:4" ht="27" customHeight="1">
      <c r="A14" s="142" t="s">
        <v>181</v>
      </c>
      <c r="B14" s="345">
        <f>B16+B17+B18</f>
        <v>99.99999999999999</v>
      </c>
      <c r="C14" s="259">
        <f>C17</f>
        <v>0</v>
      </c>
      <c r="D14" s="259">
        <f>D17+D18+D16</f>
        <v>100</v>
      </c>
    </row>
    <row r="15" spans="1:4" ht="27" customHeight="1">
      <c r="A15" s="142"/>
      <c r="B15" s="345"/>
      <c r="C15" s="259"/>
      <c r="D15" s="259"/>
    </row>
    <row r="16" spans="1:4" ht="42" customHeight="1">
      <c r="A16" s="346" t="s">
        <v>1088</v>
      </c>
      <c r="B16" s="262">
        <f>C16+D16</f>
        <v>33.4</v>
      </c>
      <c r="C16" s="259"/>
      <c r="D16" s="263">
        <v>33.4</v>
      </c>
    </row>
    <row r="17" spans="1:4" ht="33" customHeight="1">
      <c r="A17" s="347" t="s">
        <v>1089</v>
      </c>
      <c r="B17" s="262">
        <f>C17+D17</f>
        <v>33.3</v>
      </c>
      <c r="C17" s="263"/>
      <c r="D17" s="263">
        <v>33.3</v>
      </c>
    </row>
    <row r="18" spans="1:4" ht="37.5">
      <c r="A18" s="347" t="s">
        <v>184</v>
      </c>
      <c r="B18" s="262">
        <f>C18+D18</f>
        <v>33.3</v>
      </c>
      <c r="C18" s="348"/>
      <c r="D18" s="262">
        <v>33.3</v>
      </c>
    </row>
    <row r="19" spans="1:4" ht="18.75">
      <c r="A19" s="72"/>
      <c r="B19" s="73"/>
      <c r="C19" s="73"/>
      <c r="D19" s="73"/>
    </row>
    <row r="20" spans="1:4" ht="18.75">
      <c r="A20" s="72"/>
      <c r="B20" s="73"/>
      <c r="C20" s="73"/>
      <c r="D20" s="73"/>
    </row>
    <row r="21" spans="1:4" ht="18.75">
      <c r="A21" s="72"/>
      <c r="B21" s="73"/>
      <c r="C21" s="73"/>
      <c r="D21" s="73"/>
    </row>
  </sheetData>
  <sheetProtection/>
  <mergeCells count="8">
    <mergeCell ref="A9:D9"/>
    <mergeCell ref="A10:D10"/>
    <mergeCell ref="A1:D1"/>
    <mergeCell ref="A2:D2"/>
    <mergeCell ref="A3:D3"/>
    <mergeCell ref="A4:D4"/>
    <mergeCell ref="B6:D6"/>
    <mergeCell ref="A7:B7"/>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D19"/>
  <sheetViews>
    <sheetView zoomScalePageLayoutView="0" workbookViewId="0" topLeftCell="A1">
      <selection activeCell="A11" sqref="A11"/>
    </sheetView>
  </sheetViews>
  <sheetFormatPr defaultColWidth="9.00390625" defaultRowHeight="12.75"/>
  <cols>
    <col min="1" max="1" width="27.75390625" style="4" customWidth="1"/>
    <col min="2" max="2" width="15.125" style="3" customWidth="1"/>
    <col min="3" max="3" width="20.00390625" style="3" customWidth="1"/>
    <col min="4" max="4" width="21.00390625" style="3" customWidth="1"/>
    <col min="5" max="16384" width="9.125" style="3" customWidth="1"/>
  </cols>
  <sheetData>
    <row r="1" spans="1:4" ht="18.75">
      <c r="A1" s="423" t="s">
        <v>731</v>
      </c>
      <c r="B1" s="424"/>
      <c r="C1" s="424"/>
      <c r="D1" s="424"/>
    </row>
    <row r="2" spans="1:4" ht="18.75">
      <c r="A2" s="423" t="s">
        <v>277</v>
      </c>
      <c r="B2" s="424"/>
      <c r="C2" s="424"/>
      <c r="D2" s="424"/>
    </row>
    <row r="3" spans="1:4" ht="18.75">
      <c r="A3" s="423" t="s">
        <v>45</v>
      </c>
      <c r="B3" s="424"/>
      <c r="C3" s="424"/>
      <c r="D3" s="424"/>
    </row>
    <row r="4" spans="1:4" ht="18.75">
      <c r="A4" s="423" t="s">
        <v>826</v>
      </c>
      <c r="B4" s="423"/>
      <c r="C4" s="423"/>
      <c r="D4" s="423"/>
    </row>
    <row r="5" spans="1:4" ht="18.75">
      <c r="A5" s="72"/>
      <c r="B5" s="73"/>
      <c r="C5" s="73"/>
      <c r="D5" s="73"/>
    </row>
    <row r="6" spans="1:4" ht="15.75" customHeight="1">
      <c r="A6" s="74"/>
      <c r="B6" s="423" t="s">
        <v>1090</v>
      </c>
      <c r="C6" s="429"/>
      <c r="D6" s="429"/>
    </row>
    <row r="7" spans="1:4" ht="15.75" customHeight="1">
      <c r="A7" s="414"/>
      <c r="B7" s="414"/>
      <c r="C7" s="73"/>
      <c r="D7" s="73"/>
    </row>
    <row r="8" spans="1:4" ht="18.75">
      <c r="A8" s="74"/>
      <c r="B8" s="73"/>
      <c r="C8" s="73"/>
      <c r="D8" s="73"/>
    </row>
    <row r="9" spans="1:4" ht="18.75">
      <c r="A9" s="419" t="s">
        <v>193</v>
      </c>
      <c r="B9" s="429"/>
      <c r="C9" s="429"/>
      <c r="D9" s="429"/>
    </row>
    <row r="10" spans="1:4" ht="37.5" customHeight="1">
      <c r="A10" s="421" t="s">
        <v>1101</v>
      </c>
      <c r="B10" s="429"/>
      <c r="C10" s="429"/>
      <c r="D10" s="429"/>
    </row>
    <row r="11" spans="1:4" ht="18.75">
      <c r="A11" s="31"/>
      <c r="B11" s="73"/>
      <c r="C11" s="73"/>
      <c r="D11" s="73"/>
    </row>
    <row r="12" spans="1:4" ht="15.75" customHeight="1">
      <c r="A12" s="244"/>
      <c r="B12" s="73"/>
      <c r="C12" s="73"/>
      <c r="D12" s="73"/>
    </row>
    <row r="13" spans="1:4" ht="69" customHeight="1">
      <c r="A13" s="33" t="s">
        <v>180</v>
      </c>
      <c r="B13" s="33" t="s">
        <v>201</v>
      </c>
      <c r="C13" s="53" t="s">
        <v>194</v>
      </c>
      <c r="D13" s="53" t="s">
        <v>195</v>
      </c>
    </row>
    <row r="14" spans="1:4" ht="27" customHeight="1">
      <c r="A14" s="54" t="s">
        <v>181</v>
      </c>
      <c r="B14" s="258">
        <f>B15</f>
        <v>33.3</v>
      </c>
      <c r="C14" s="259">
        <f>C15</f>
        <v>0</v>
      </c>
      <c r="D14" s="260">
        <f>D15+D16</f>
        <v>33.3</v>
      </c>
    </row>
    <row r="15" spans="1:4" ht="33" customHeight="1">
      <c r="A15" s="261" t="s">
        <v>187</v>
      </c>
      <c r="B15" s="262">
        <f>C15+D15</f>
        <v>33.3</v>
      </c>
      <c r="C15" s="263"/>
      <c r="D15" s="264">
        <v>33.3</v>
      </c>
    </row>
    <row r="16" spans="1:4" ht="18.75">
      <c r="A16" s="265"/>
      <c r="B16" s="76"/>
      <c r="C16" s="77"/>
      <c r="D16" s="185"/>
    </row>
    <row r="17" spans="1:4" ht="18.75">
      <c r="A17" s="72"/>
      <c r="B17" s="73"/>
      <c r="C17" s="73"/>
      <c r="D17" s="73"/>
    </row>
    <row r="18" spans="1:4" ht="18.75">
      <c r="A18" s="72"/>
      <c r="B18" s="73"/>
      <c r="C18" s="73"/>
      <c r="D18" s="73"/>
    </row>
    <row r="19" spans="1:4" ht="18.75">
      <c r="A19" s="72"/>
      <c r="B19" s="73"/>
      <c r="C19" s="73"/>
      <c r="D19" s="73"/>
    </row>
  </sheetData>
  <sheetProtection/>
  <mergeCells count="8">
    <mergeCell ref="A9:D9"/>
    <mergeCell ref="A10:D10"/>
    <mergeCell ref="A1:D1"/>
    <mergeCell ref="A2:D2"/>
    <mergeCell ref="A3:D3"/>
    <mergeCell ref="A4:D4"/>
    <mergeCell ref="B6:D6"/>
    <mergeCell ref="A7:B7"/>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D19"/>
  <sheetViews>
    <sheetView zoomScalePageLayoutView="0" workbookViewId="0" topLeftCell="A1">
      <selection activeCell="I12" sqref="I12"/>
    </sheetView>
  </sheetViews>
  <sheetFormatPr defaultColWidth="9.00390625" defaultRowHeight="12.75"/>
  <cols>
    <col min="1" max="1" width="27.75390625" style="4" customWidth="1"/>
    <col min="2" max="2" width="15.125" style="3" customWidth="1"/>
    <col min="3" max="3" width="20.00390625" style="3" customWidth="1"/>
    <col min="4" max="4" width="21.00390625" style="3" customWidth="1"/>
    <col min="5" max="16384" width="9.125" style="3" customWidth="1"/>
  </cols>
  <sheetData>
    <row r="1" spans="1:4" ht="18.75">
      <c r="A1" s="423" t="s">
        <v>731</v>
      </c>
      <c r="B1" s="424"/>
      <c r="C1" s="424"/>
      <c r="D1" s="424"/>
    </row>
    <row r="2" spans="1:4" ht="18.75">
      <c r="A2" s="423" t="s">
        <v>277</v>
      </c>
      <c r="B2" s="424"/>
      <c r="C2" s="424"/>
      <c r="D2" s="424"/>
    </row>
    <row r="3" spans="1:4" ht="18.75">
      <c r="A3" s="423" t="s">
        <v>45</v>
      </c>
      <c r="B3" s="424"/>
      <c r="C3" s="424"/>
      <c r="D3" s="424"/>
    </row>
    <row r="4" spans="1:4" ht="18.75">
      <c r="A4" s="423" t="s">
        <v>826</v>
      </c>
      <c r="B4" s="423"/>
      <c r="C4" s="423"/>
      <c r="D4" s="423"/>
    </row>
    <row r="5" spans="1:4" ht="18.75">
      <c r="A5" s="72"/>
      <c r="B5" s="73"/>
      <c r="C5" s="73"/>
      <c r="D5" s="73"/>
    </row>
    <row r="6" spans="1:4" ht="15.75" customHeight="1">
      <c r="A6" s="74"/>
      <c r="B6" s="423" t="s">
        <v>1106</v>
      </c>
      <c r="C6" s="429"/>
      <c r="D6" s="429"/>
    </row>
    <row r="7" spans="1:4" ht="15.75" customHeight="1">
      <c r="A7" s="414"/>
      <c r="B7" s="414"/>
      <c r="C7" s="73"/>
      <c r="D7" s="73"/>
    </row>
    <row r="8" spans="1:4" ht="18.75">
      <c r="A8" s="74"/>
      <c r="B8" s="73"/>
      <c r="C8" s="73"/>
      <c r="D8" s="73"/>
    </row>
    <row r="9" spans="1:4" ht="18.75">
      <c r="A9" s="419" t="s">
        <v>193</v>
      </c>
      <c r="B9" s="429"/>
      <c r="C9" s="429"/>
      <c r="D9" s="429"/>
    </row>
    <row r="10" spans="1:4" ht="37.5" customHeight="1">
      <c r="A10" s="421" t="s">
        <v>1102</v>
      </c>
      <c r="B10" s="429"/>
      <c r="C10" s="429"/>
      <c r="D10" s="429"/>
    </row>
    <row r="11" spans="1:4" ht="18.75">
      <c r="A11" s="31"/>
      <c r="B11" s="73"/>
      <c r="C11" s="73"/>
      <c r="D11" s="73"/>
    </row>
    <row r="12" spans="1:4" ht="15.75" customHeight="1">
      <c r="A12" s="244"/>
      <c r="B12" s="73"/>
      <c r="C12" s="73"/>
      <c r="D12" s="73"/>
    </row>
    <row r="13" spans="1:4" ht="69" customHeight="1">
      <c r="A13" s="33" t="s">
        <v>180</v>
      </c>
      <c r="B13" s="33" t="s">
        <v>201</v>
      </c>
      <c r="C13" s="53" t="s">
        <v>194</v>
      </c>
      <c r="D13" s="53" t="s">
        <v>195</v>
      </c>
    </row>
    <row r="14" spans="1:4" ht="27" customHeight="1">
      <c r="A14" s="54" t="s">
        <v>181</v>
      </c>
      <c r="B14" s="258">
        <f>B15</f>
        <v>33.3</v>
      </c>
      <c r="C14" s="259">
        <f>C15</f>
        <v>0</v>
      </c>
      <c r="D14" s="260">
        <f>D15+D16</f>
        <v>33.3</v>
      </c>
    </row>
    <row r="15" spans="1:4" ht="33" customHeight="1">
      <c r="A15" s="261" t="s">
        <v>189</v>
      </c>
      <c r="B15" s="262">
        <f>C15+D15</f>
        <v>33.3</v>
      </c>
      <c r="C15" s="263"/>
      <c r="D15" s="264">
        <v>33.3</v>
      </c>
    </row>
    <row r="16" spans="1:4" ht="18.75">
      <c r="A16" s="265"/>
      <c r="B16" s="76"/>
      <c r="C16" s="77"/>
      <c r="D16" s="185"/>
    </row>
    <row r="17" spans="1:4" ht="18.75">
      <c r="A17" s="72"/>
      <c r="B17" s="73"/>
      <c r="C17" s="73"/>
      <c r="D17" s="73"/>
    </row>
    <row r="18" spans="1:4" ht="18.75">
      <c r="A18" s="72"/>
      <c r="B18" s="73"/>
      <c r="C18" s="73"/>
      <c r="D18" s="73"/>
    </row>
    <row r="19" spans="1:4" ht="18.75">
      <c r="A19" s="72"/>
      <c r="B19" s="73"/>
      <c r="C19" s="73"/>
      <c r="D19" s="73"/>
    </row>
  </sheetData>
  <sheetProtection/>
  <mergeCells count="8">
    <mergeCell ref="A9:D9"/>
    <mergeCell ref="A10:D10"/>
    <mergeCell ref="A1:D1"/>
    <mergeCell ref="A2:D2"/>
    <mergeCell ref="A3:D3"/>
    <mergeCell ref="A4:D4"/>
    <mergeCell ref="B6:D6"/>
    <mergeCell ref="A7:B7"/>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D19"/>
  <sheetViews>
    <sheetView zoomScalePageLayoutView="0" workbookViewId="0" topLeftCell="A1">
      <selection activeCell="H18" sqref="H18"/>
    </sheetView>
  </sheetViews>
  <sheetFormatPr defaultColWidth="9.00390625" defaultRowHeight="12.75"/>
  <cols>
    <col min="1" max="1" width="27.75390625" style="4" customWidth="1"/>
    <col min="2" max="2" width="15.125" style="3" customWidth="1"/>
    <col min="3" max="3" width="20.00390625" style="3" customWidth="1"/>
    <col min="4" max="4" width="21.00390625" style="3" customWidth="1"/>
    <col min="5" max="16384" width="9.125" style="3" customWidth="1"/>
  </cols>
  <sheetData>
    <row r="1" spans="1:4" ht="18.75">
      <c r="A1" s="423" t="s">
        <v>731</v>
      </c>
      <c r="B1" s="424"/>
      <c r="C1" s="424"/>
      <c r="D1" s="424"/>
    </row>
    <row r="2" spans="1:4" ht="18.75">
      <c r="A2" s="423" t="s">
        <v>277</v>
      </c>
      <c r="B2" s="424"/>
      <c r="C2" s="424"/>
      <c r="D2" s="424"/>
    </row>
    <row r="3" spans="1:4" ht="18.75">
      <c r="A3" s="423" t="s">
        <v>45</v>
      </c>
      <c r="B3" s="424"/>
      <c r="C3" s="424"/>
      <c r="D3" s="424"/>
    </row>
    <row r="4" spans="1:4" ht="18.75">
      <c r="A4" s="423" t="s">
        <v>826</v>
      </c>
      <c r="B4" s="423"/>
      <c r="C4" s="423"/>
      <c r="D4" s="423"/>
    </row>
    <row r="5" spans="1:4" ht="18.75">
      <c r="A5" s="72"/>
      <c r="B5" s="73"/>
      <c r="C5" s="73"/>
      <c r="D5" s="73"/>
    </row>
    <row r="6" spans="1:4" ht="15.75" customHeight="1">
      <c r="A6" s="74"/>
      <c r="B6" s="423" t="s">
        <v>1107</v>
      </c>
      <c r="C6" s="429"/>
      <c r="D6" s="429"/>
    </row>
    <row r="7" spans="1:4" ht="15.75" customHeight="1">
      <c r="A7" s="414"/>
      <c r="B7" s="414"/>
      <c r="C7" s="73"/>
      <c r="D7" s="73"/>
    </row>
    <row r="8" spans="1:4" ht="18.75">
      <c r="A8" s="74"/>
      <c r="B8" s="73"/>
      <c r="C8" s="73"/>
      <c r="D8" s="73"/>
    </row>
    <row r="9" spans="1:4" ht="18.75">
      <c r="A9" s="419" t="s">
        <v>193</v>
      </c>
      <c r="B9" s="429"/>
      <c r="C9" s="429"/>
      <c r="D9" s="429"/>
    </row>
    <row r="10" spans="1:4" ht="37.5" customHeight="1">
      <c r="A10" s="421" t="s">
        <v>1103</v>
      </c>
      <c r="B10" s="429"/>
      <c r="C10" s="429"/>
      <c r="D10" s="429"/>
    </row>
    <row r="11" spans="1:4" ht="18.75">
      <c r="A11" s="31"/>
      <c r="B11" s="73"/>
      <c r="C11" s="73"/>
      <c r="D11" s="73"/>
    </row>
    <row r="12" spans="1:4" ht="15.75" customHeight="1">
      <c r="A12" s="244"/>
      <c r="B12" s="73"/>
      <c r="C12" s="73"/>
      <c r="D12" s="73"/>
    </row>
    <row r="13" spans="1:4" ht="75" customHeight="1">
      <c r="A13" s="33" t="s">
        <v>180</v>
      </c>
      <c r="B13" s="33" t="s">
        <v>201</v>
      </c>
      <c r="C13" s="53" t="s">
        <v>194</v>
      </c>
      <c r="D13" s="53" t="s">
        <v>195</v>
      </c>
    </row>
    <row r="14" spans="1:4" ht="27" customHeight="1">
      <c r="A14" s="54" t="s">
        <v>181</v>
      </c>
      <c r="B14" s="258">
        <f>B15</f>
        <v>33.3</v>
      </c>
      <c r="C14" s="259">
        <f>C15</f>
        <v>0</v>
      </c>
      <c r="D14" s="260">
        <f>D15+D16</f>
        <v>33.3</v>
      </c>
    </row>
    <row r="15" spans="1:4" ht="33" customHeight="1">
      <c r="A15" s="261" t="s">
        <v>1091</v>
      </c>
      <c r="B15" s="262">
        <f>C15+D15</f>
        <v>33.3</v>
      </c>
      <c r="C15" s="263"/>
      <c r="D15" s="264">
        <v>33.3</v>
      </c>
    </row>
    <row r="16" spans="1:4" ht="18.75">
      <c r="A16" s="265"/>
      <c r="B16" s="76"/>
      <c r="C16" s="77"/>
      <c r="D16" s="185"/>
    </row>
    <row r="17" spans="1:4" ht="18.75">
      <c r="A17" s="72"/>
      <c r="B17" s="73"/>
      <c r="C17" s="73"/>
      <c r="D17" s="73"/>
    </row>
    <row r="18" spans="1:4" ht="18.75">
      <c r="A18" s="72"/>
      <c r="B18" s="73"/>
      <c r="C18" s="73"/>
      <c r="D18" s="73"/>
    </row>
    <row r="19" spans="1:4" ht="18.75">
      <c r="A19" s="72"/>
      <c r="B19" s="73"/>
      <c r="C19" s="73"/>
      <c r="D19" s="73"/>
    </row>
  </sheetData>
  <sheetProtection/>
  <mergeCells count="8">
    <mergeCell ref="A9:D9"/>
    <mergeCell ref="A10:D10"/>
    <mergeCell ref="A1:D1"/>
    <mergeCell ref="A2:D2"/>
    <mergeCell ref="A3:D3"/>
    <mergeCell ref="A4:D4"/>
    <mergeCell ref="B6:D6"/>
    <mergeCell ref="A7:B7"/>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D19"/>
  <sheetViews>
    <sheetView zoomScalePageLayoutView="0" workbookViewId="0" topLeftCell="A1">
      <selection activeCell="A11" sqref="A11"/>
    </sheetView>
  </sheetViews>
  <sheetFormatPr defaultColWidth="9.00390625" defaultRowHeight="12.75"/>
  <cols>
    <col min="1" max="1" width="27.75390625" style="4" customWidth="1"/>
    <col min="2" max="2" width="15.125" style="3" customWidth="1"/>
    <col min="3" max="3" width="20.00390625" style="3" customWidth="1"/>
    <col min="4" max="4" width="21.00390625" style="3" customWidth="1"/>
    <col min="5" max="16384" width="9.125" style="3" customWidth="1"/>
  </cols>
  <sheetData>
    <row r="1" spans="1:4" ht="18.75">
      <c r="A1" s="423" t="s">
        <v>731</v>
      </c>
      <c r="B1" s="424"/>
      <c r="C1" s="424"/>
      <c r="D1" s="424"/>
    </row>
    <row r="2" spans="1:4" ht="18.75">
      <c r="A2" s="423" t="s">
        <v>277</v>
      </c>
      <c r="B2" s="424"/>
      <c r="C2" s="424"/>
      <c r="D2" s="424"/>
    </row>
    <row r="3" spans="1:4" ht="18.75">
      <c r="A3" s="423" t="s">
        <v>45</v>
      </c>
      <c r="B3" s="424"/>
      <c r="C3" s="424"/>
      <c r="D3" s="424"/>
    </row>
    <row r="4" spans="1:4" ht="18.75">
      <c r="A4" s="423" t="s">
        <v>826</v>
      </c>
      <c r="B4" s="423"/>
      <c r="C4" s="423"/>
      <c r="D4" s="423"/>
    </row>
    <row r="5" spans="1:4" ht="18.75">
      <c r="A5" s="72"/>
      <c r="B5" s="73"/>
      <c r="C5" s="73"/>
      <c r="D5" s="73"/>
    </row>
    <row r="6" spans="1:4" ht="15.75" customHeight="1">
      <c r="A6" s="74"/>
      <c r="B6" s="423" t="s">
        <v>200</v>
      </c>
      <c r="C6" s="429"/>
      <c r="D6" s="429"/>
    </row>
    <row r="7" spans="1:4" ht="15.75" customHeight="1">
      <c r="A7" s="414"/>
      <c r="B7" s="414"/>
      <c r="C7" s="73"/>
      <c r="D7" s="73"/>
    </row>
    <row r="8" spans="1:4" ht="18.75">
      <c r="A8" s="74"/>
      <c r="B8" s="73"/>
      <c r="C8" s="73"/>
      <c r="D8" s="73"/>
    </row>
    <row r="9" spans="1:4" ht="18.75">
      <c r="A9" s="419" t="s">
        <v>193</v>
      </c>
      <c r="B9" s="429"/>
      <c r="C9" s="429"/>
      <c r="D9" s="429"/>
    </row>
    <row r="10" spans="1:4" ht="37.5" customHeight="1">
      <c r="A10" s="421" t="s">
        <v>1104</v>
      </c>
      <c r="B10" s="429"/>
      <c r="C10" s="429"/>
      <c r="D10" s="429"/>
    </row>
    <row r="11" spans="1:4" ht="18.75">
      <c r="A11" s="31"/>
      <c r="B11" s="73"/>
      <c r="C11" s="73"/>
      <c r="D11" s="73"/>
    </row>
    <row r="12" spans="1:4" ht="15.75" customHeight="1">
      <c r="A12" s="244"/>
      <c r="B12" s="73"/>
      <c r="C12" s="73"/>
      <c r="D12" s="73"/>
    </row>
    <row r="13" spans="1:4" ht="75" customHeight="1">
      <c r="A13" s="33" t="s">
        <v>180</v>
      </c>
      <c r="B13" s="33" t="s">
        <v>201</v>
      </c>
      <c r="C13" s="53" t="s">
        <v>194</v>
      </c>
      <c r="D13" s="53" t="s">
        <v>195</v>
      </c>
    </row>
    <row r="14" spans="1:4" ht="27" customHeight="1">
      <c r="A14" s="54" t="s">
        <v>181</v>
      </c>
      <c r="B14" s="258">
        <f>B15</f>
        <v>33.4</v>
      </c>
      <c r="C14" s="259">
        <f>C15</f>
        <v>0</v>
      </c>
      <c r="D14" s="260">
        <f>D15+D16</f>
        <v>33.4</v>
      </c>
    </row>
    <row r="15" spans="1:4" ht="33" customHeight="1">
      <c r="A15" s="261" t="s">
        <v>187</v>
      </c>
      <c r="B15" s="262">
        <f>C15+D15</f>
        <v>33.4</v>
      </c>
      <c r="C15" s="263"/>
      <c r="D15" s="264">
        <v>33.4</v>
      </c>
    </row>
    <row r="16" spans="1:4" ht="18.75">
      <c r="A16" s="265"/>
      <c r="B16" s="76"/>
      <c r="C16" s="77"/>
      <c r="D16" s="185"/>
    </row>
    <row r="17" spans="1:4" ht="18.75">
      <c r="A17" s="72"/>
      <c r="B17" s="73"/>
      <c r="C17" s="73"/>
      <c r="D17" s="73"/>
    </row>
    <row r="18" spans="1:4" ht="18.75">
      <c r="A18" s="72"/>
      <c r="B18" s="73"/>
      <c r="C18" s="73"/>
      <c r="D18" s="73"/>
    </row>
    <row r="19" spans="1:4" ht="18.75">
      <c r="A19" s="72"/>
      <c r="B19" s="73"/>
      <c r="C19" s="73"/>
      <c r="D19" s="73"/>
    </row>
  </sheetData>
  <sheetProtection/>
  <mergeCells count="8">
    <mergeCell ref="A9:D9"/>
    <mergeCell ref="A10:D10"/>
    <mergeCell ref="A1:D1"/>
    <mergeCell ref="A2:D2"/>
    <mergeCell ref="A3:D3"/>
    <mergeCell ref="A4:D4"/>
    <mergeCell ref="B6:D6"/>
    <mergeCell ref="A7:B7"/>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pageSetUpPr fitToPage="1"/>
  </sheetPr>
  <dimension ref="A1:H954"/>
  <sheetViews>
    <sheetView zoomScalePageLayoutView="0" workbookViewId="0" topLeftCell="A7">
      <selection activeCell="B10" sqref="B10"/>
    </sheetView>
  </sheetViews>
  <sheetFormatPr defaultColWidth="9.00390625" defaultRowHeight="12.75"/>
  <cols>
    <col min="1" max="1" width="4.125" style="1" customWidth="1"/>
    <col min="2" max="2" width="50.75390625" style="1" customWidth="1"/>
    <col min="3" max="3" width="16.75390625" style="1" customWidth="1"/>
    <col min="4" max="4" width="9.125" style="1" customWidth="1"/>
    <col min="5" max="5" width="10.125" style="1" customWidth="1"/>
    <col min="6" max="6" width="14.125" style="1" customWidth="1"/>
    <col min="7" max="7" width="9.125" style="1" customWidth="1"/>
    <col min="8" max="8" width="12.625" style="1" customWidth="1"/>
    <col min="9" max="9" width="9.125" style="1" customWidth="1"/>
    <col min="10" max="16384" width="9.125" style="1" customWidth="1"/>
  </cols>
  <sheetData>
    <row r="1" spans="2:7" ht="18.75">
      <c r="B1" s="380" t="s">
        <v>731</v>
      </c>
      <c r="C1" s="380"/>
      <c r="D1" s="29"/>
      <c r="E1" s="29"/>
      <c r="F1" s="6"/>
      <c r="G1" s="6"/>
    </row>
    <row r="2" spans="2:7" ht="18.75">
      <c r="B2" s="380" t="s">
        <v>277</v>
      </c>
      <c r="C2" s="380"/>
      <c r="D2" s="29"/>
      <c r="E2" s="29"/>
      <c r="F2" s="6"/>
      <c r="G2" s="6"/>
    </row>
    <row r="3" spans="2:7" ht="18.75">
      <c r="B3" s="380" t="s">
        <v>45</v>
      </c>
      <c r="C3" s="380"/>
      <c r="D3" s="29"/>
      <c r="E3" s="29"/>
      <c r="F3" s="6"/>
      <c r="G3" s="6"/>
    </row>
    <row r="4" spans="1:7" ht="18.75">
      <c r="A4" s="423" t="s">
        <v>826</v>
      </c>
      <c r="B4" s="423"/>
      <c r="C4" s="423"/>
      <c r="D4" s="240"/>
      <c r="E4" s="240"/>
      <c r="F4" s="6"/>
      <c r="G4" s="6"/>
    </row>
    <row r="5" spans="2:3" ht="18.75">
      <c r="B5" s="12"/>
      <c r="C5" s="12"/>
    </row>
    <row r="6" spans="2:3" ht="18.75">
      <c r="B6" s="415" t="s">
        <v>1092</v>
      </c>
      <c r="C6" s="415"/>
    </row>
    <row r="7" spans="2:3" ht="18.75">
      <c r="B7" s="415"/>
      <c r="C7" s="415"/>
    </row>
    <row r="8" spans="2:3" ht="18.75">
      <c r="B8" s="419" t="s">
        <v>196</v>
      </c>
      <c r="C8" s="428"/>
    </row>
    <row r="9" spans="2:3" ht="182.25" customHeight="1">
      <c r="B9" s="421" t="s">
        <v>1105</v>
      </c>
      <c r="C9" s="426"/>
    </row>
    <row r="10" spans="2:3" ht="18.75">
      <c r="B10" s="31"/>
      <c r="C10" s="32"/>
    </row>
    <row r="11" spans="2:3" ht="37.5">
      <c r="B11" s="33" t="s">
        <v>180</v>
      </c>
      <c r="C11" s="33" t="s">
        <v>46</v>
      </c>
    </row>
    <row r="12" spans="2:8" ht="18.75">
      <c r="B12" s="34" t="s">
        <v>181</v>
      </c>
      <c r="C12" s="167">
        <f>SUM(C14:C23)</f>
        <v>259.46000000000004</v>
      </c>
      <c r="D12" s="4"/>
      <c r="E12" s="4"/>
      <c r="H12" s="57"/>
    </row>
    <row r="13" spans="2:5" ht="18.75">
      <c r="B13" s="31"/>
      <c r="C13" s="168"/>
      <c r="D13" s="4"/>
      <c r="E13" s="4"/>
    </row>
    <row r="14" spans="2:5" ht="18.75">
      <c r="B14" s="35" t="s">
        <v>182</v>
      </c>
      <c r="C14" s="169">
        <v>25.946</v>
      </c>
      <c r="D14" s="4"/>
      <c r="E14" s="4"/>
    </row>
    <row r="15" spans="2:5" ht="18.75">
      <c r="B15" s="35" t="s">
        <v>183</v>
      </c>
      <c r="C15" s="169">
        <v>25.946</v>
      </c>
      <c r="D15" s="4"/>
      <c r="E15" s="4"/>
    </row>
    <row r="16" spans="2:5" ht="18.75">
      <c r="B16" s="35" t="s">
        <v>184</v>
      </c>
      <c r="C16" s="169">
        <v>25.946</v>
      </c>
      <c r="D16" s="4"/>
      <c r="E16" s="4"/>
    </row>
    <row r="17" spans="2:5" ht="18.75">
      <c r="B17" s="35" t="s">
        <v>185</v>
      </c>
      <c r="C17" s="169">
        <v>25.946</v>
      </c>
      <c r="D17" s="4"/>
      <c r="E17" s="4"/>
    </row>
    <row r="18" spans="2:5" ht="18.75">
      <c r="B18" s="35" t="s">
        <v>186</v>
      </c>
      <c r="C18" s="169">
        <v>25.946</v>
      </c>
      <c r="D18" s="4"/>
      <c r="E18" s="4"/>
    </row>
    <row r="19" spans="2:5" ht="18.75">
      <c r="B19" s="35" t="s">
        <v>188</v>
      </c>
      <c r="C19" s="169">
        <v>25.946</v>
      </c>
      <c r="D19" s="4"/>
      <c r="E19" s="4"/>
    </row>
    <row r="20" spans="2:5" ht="18.75">
      <c r="B20" s="35" t="s">
        <v>187</v>
      </c>
      <c r="C20" s="169">
        <v>25.946</v>
      </c>
      <c r="D20" s="4"/>
      <c r="E20" s="4"/>
    </row>
    <row r="21" spans="2:5" ht="18.75">
      <c r="B21" s="69" t="s">
        <v>189</v>
      </c>
      <c r="C21" s="169">
        <v>25.946</v>
      </c>
      <c r="D21" s="4"/>
      <c r="E21" s="4"/>
    </row>
    <row r="22" spans="2:5" ht="18.75">
      <c r="B22" s="69" t="s">
        <v>190</v>
      </c>
      <c r="C22" s="169">
        <v>25.946</v>
      </c>
      <c r="D22" s="4"/>
      <c r="E22" s="4"/>
    </row>
    <row r="23" spans="2:5" ht="18.75">
      <c r="B23" s="69" t="s">
        <v>191</v>
      </c>
      <c r="C23" s="169">
        <v>25.946</v>
      </c>
      <c r="D23" s="4"/>
      <c r="E23" s="4"/>
    </row>
    <row r="24" spans="2:5" ht="18.75">
      <c r="B24" s="69"/>
      <c r="C24" s="36"/>
      <c r="D24" s="4"/>
      <c r="E24" s="5"/>
    </row>
    <row r="25" spans="2:5" ht="18.75">
      <c r="B25" s="69"/>
      <c r="C25" s="37"/>
      <c r="D25" s="4"/>
      <c r="E25" s="4"/>
    </row>
    <row r="26" spans="2:3" ht="15.75">
      <c r="B26" s="38"/>
      <c r="C26" s="39"/>
    </row>
    <row r="27" spans="2:3" ht="15.75">
      <c r="B27" s="38"/>
      <c r="C27" s="40"/>
    </row>
    <row r="28" spans="2:3" ht="15.75">
      <c r="B28" s="38"/>
      <c r="C28" s="40"/>
    </row>
    <row r="29" spans="2:3" ht="15.75">
      <c r="B29" s="38"/>
      <c r="C29" s="40"/>
    </row>
    <row r="30" spans="2:3" ht="15.75">
      <c r="B30" s="38"/>
      <c r="C30" s="40"/>
    </row>
    <row r="31" spans="2:3" ht="15.75">
      <c r="B31" s="38"/>
      <c r="C31" s="40"/>
    </row>
    <row r="32" spans="2:3" ht="15.75">
      <c r="B32" s="41"/>
      <c r="C32" s="40"/>
    </row>
    <row r="33" spans="2:3" ht="15.75">
      <c r="B33" s="41"/>
      <c r="C33" s="42"/>
    </row>
    <row r="34" spans="2:3" ht="15.75">
      <c r="B34" s="38"/>
      <c r="C34" s="43"/>
    </row>
    <row r="35" spans="2:3" ht="15.75">
      <c r="B35" s="44"/>
      <c r="C35" s="40"/>
    </row>
    <row r="36" spans="2:3" ht="15.75">
      <c r="B36" s="45"/>
      <c r="C36" s="46"/>
    </row>
    <row r="37" spans="2:3" ht="15.75">
      <c r="B37" s="45"/>
      <c r="C37" s="46"/>
    </row>
    <row r="38" spans="2:3" ht="15.75">
      <c r="B38" s="45"/>
      <c r="C38" s="46"/>
    </row>
    <row r="39" spans="2:3" ht="15.75">
      <c r="B39" s="45"/>
      <c r="C39" s="46"/>
    </row>
    <row r="40" spans="2:3" ht="15.75">
      <c r="B40" s="45"/>
      <c r="C40" s="46"/>
    </row>
    <row r="41" spans="2:3" ht="15.75">
      <c r="B41" s="45"/>
      <c r="C41" s="46"/>
    </row>
    <row r="42" spans="2:3" ht="15.75">
      <c r="B42" s="45"/>
      <c r="C42" s="46"/>
    </row>
    <row r="43" spans="2:3" ht="15.75">
      <c r="B43" s="47"/>
      <c r="C43" s="46"/>
    </row>
    <row r="44" spans="2:3" ht="15.75">
      <c r="B44" s="48"/>
      <c r="C44" s="49"/>
    </row>
    <row r="45" ht="15.75">
      <c r="C45" s="50"/>
    </row>
    <row r="46" ht="15.75">
      <c r="C46" s="50"/>
    </row>
    <row r="47" ht="15.75">
      <c r="C47" s="50"/>
    </row>
    <row r="48" ht="15.75">
      <c r="C48" s="50"/>
    </row>
    <row r="49" ht="15.75">
      <c r="C49" s="50"/>
    </row>
    <row r="50" ht="15.75">
      <c r="C50" s="50"/>
    </row>
    <row r="51" ht="15.75">
      <c r="C51" s="50"/>
    </row>
    <row r="52" ht="15.75">
      <c r="C52" s="50"/>
    </row>
    <row r="53" ht="15.75">
      <c r="C53" s="50"/>
    </row>
    <row r="54" ht="15.75">
      <c r="C54" s="50"/>
    </row>
    <row r="55" ht="15.75">
      <c r="C55" s="50"/>
    </row>
    <row r="56" ht="15.75">
      <c r="C56" s="50"/>
    </row>
    <row r="57" ht="15.75">
      <c r="C57" s="50"/>
    </row>
    <row r="58" ht="15.75">
      <c r="C58" s="50"/>
    </row>
    <row r="59" ht="15.75">
      <c r="C59" s="50"/>
    </row>
    <row r="60" ht="15.75">
      <c r="C60" s="50"/>
    </row>
    <row r="61" ht="15.75">
      <c r="C61" s="50"/>
    </row>
    <row r="62" ht="15.75">
      <c r="C62" s="50"/>
    </row>
    <row r="63" ht="15.75">
      <c r="C63" s="50"/>
    </row>
    <row r="64" ht="15.75">
      <c r="C64" s="50"/>
    </row>
    <row r="65" ht="15.75">
      <c r="C65" s="50"/>
    </row>
    <row r="66" ht="15.75">
      <c r="C66" s="50"/>
    </row>
    <row r="67" ht="15.75">
      <c r="C67" s="50"/>
    </row>
    <row r="68" ht="15.75">
      <c r="C68" s="50"/>
    </row>
    <row r="69" ht="15.75">
      <c r="C69" s="50"/>
    </row>
    <row r="70" ht="15.75">
      <c r="C70" s="50"/>
    </row>
    <row r="71" ht="15.75">
      <c r="C71" s="50"/>
    </row>
    <row r="72" ht="15.75">
      <c r="C72" s="50"/>
    </row>
    <row r="73" ht="15.75">
      <c r="C73" s="50"/>
    </row>
    <row r="74" ht="15.75">
      <c r="C74" s="50"/>
    </row>
    <row r="75" ht="15.75">
      <c r="C75" s="50"/>
    </row>
    <row r="76" ht="15.75">
      <c r="C76" s="50"/>
    </row>
    <row r="77" ht="15.75">
      <c r="C77" s="50"/>
    </row>
    <row r="78" ht="15.75">
      <c r="C78" s="50"/>
    </row>
    <row r="79" ht="15.75">
      <c r="C79" s="50"/>
    </row>
    <row r="80" ht="15.75">
      <c r="C80" s="50"/>
    </row>
    <row r="81" ht="15.75">
      <c r="C81" s="50"/>
    </row>
    <row r="82" ht="15.75">
      <c r="C82" s="50"/>
    </row>
    <row r="83" ht="15.75">
      <c r="C83" s="50"/>
    </row>
    <row r="84" ht="15.75">
      <c r="C84" s="50"/>
    </row>
    <row r="85" ht="15.75">
      <c r="C85" s="50"/>
    </row>
    <row r="86" ht="15.75">
      <c r="C86" s="50"/>
    </row>
    <row r="87" ht="15.75">
      <c r="C87" s="50"/>
    </row>
    <row r="88" ht="15.75">
      <c r="C88" s="50"/>
    </row>
    <row r="89" ht="15.75">
      <c r="C89" s="50"/>
    </row>
    <row r="90" ht="15.75">
      <c r="C90" s="50"/>
    </row>
    <row r="91" ht="15.75">
      <c r="C91" s="50"/>
    </row>
    <row r="92" ht="15.75">
      <c r="C92" s="50"/>
    </row>
    <row r="93" ht="15.75">
      <c r="C93" s="50"/>
    </row>
    <row r="94" ht="15.75">
      <c r="C94" s="50"/>
    </row>
    <row r="95" ht="15.75">
      <c r="C95" s="50"/>
    </row>
    <row r="96" ht="15.75">
      <c r="C96" s="50"/>
    </row>
    <row r="97" ht="15.75">
      <c r="C97" s="50"/>
    </row>
    <row r="98" ht="15.75">
      <c r="C98" s="50"/>
    </row>
    <row r="99" ht="15.75">
      <c r="C99" s="50"/>
    </row>
    <row r="100" ht="15.75">
      <c r="C100" s="50"/>
    </row>
    <row r="101" ht="15.75">
      <c r="C101" s="50"/>
    </row>
    <row r="102" ht="15.75">
      <c r="C102" s="50"/>
    </row>
    <row r="103" ht="15.75">
      <c r="C103" s="50"/>
    </row>
    <row r="104" ht="15.75">
      <c r="C104" s="50"/>
    </row>
    <row r="105" ht="15.75">
      <c r="C105" s="50"/>
    </row>
    <row r="106" ht="15.75">
      <c r="C106" s="50"/>
    </row>
    <row r="107" ht="15.75">
      <c r="C107" s="50"/>
    </row>
    <row r="108" ht="15.75">
      <c r="C108" s="50"/>
    </row>
    <row r="109" ht="15.75">
      <c r="C109" s="50"/>
    </row>
    <row r="110" ht="15.75">
      <c r="C110" s="50"/>
    </row>
    <row r="111" ht="15.75">
      <c r="C111" s="50"/>
    </row>
    <row r="112" ht="15.75">
      <c r="C112" s="50"/>
    </row>
    <row r="113" ht="15.75">
      <c r="C113" s="50"/>
    </row>
    <row r="114" ht="15.75">
      <c r="C114" s="50"/>
    </row>
    <row r="115" ht="15.75">
      <c r="C115" s="50"/>
    </row>
    <row r="116" ht="15.75">
      <c r="C116" s="50"/>
    </row>
    <row r="117" ht="15.75">
      <c r="C117" s="50"/>
    </row>
    <row r="118" ht="15.75">
      <c r="C118" s="50"/>
    </row>
    <row r="119" ht="15.75">
      <c r="C119" s="50"/>
    </row>
    <row r="120" ht="15.75">
      <c r="C120" s="50"/>
    </row>
    <row r="121" ht="15.75">
      <c r="C121" s="50"/>
    </row>
    <row r="122" ht="15.75">
      <c r="C122" s="50"/>
    </row>
    <row r="123" ht="15.75">
      <c r="C123" s="50"/>
    </row>
    <row r="124" ht="15.75">
      <c r="C124" s="50"/>
    </row>
    <row r="125" ht="15.75">
      <c r="C125" s="50"/>
    </row>
    <row r="126" ht="15.75">
      <c r="C126" s="50"/>
    </row>
    <row r="127" ht="15.75">
      <c r="C127" s="50"/>
    </row>
    <row r="128" ht="15.75">
      <c r="C128" s="50"/>
    </row>
    <row r="129" ht="15.75">
      <c r="C129" s="50"/>
    </row>
    <row r="130" ht="15.75">
      <c r="C130" s="50"/>
    </row>
    <row r="131" ht="15.75">
      <c r="C131" s="50"/>
    </row>
    <row r="132" ht="15.75">
      <c r="C132" s="50"/>
    </row>
    <row r="133" ht="15.75">
      <c r="C133" s="50"/>
    </row>
    <row r="134" ht="15.75">
      <c r="C134" s="50"/>
    </row>
    <row r="135" ht="15.75">
      <c r="C135" s="50"/>
    </row>
    <row r="136" ht="15.75">
      <c r="C136" s="50"/>
    </row>
    <row r="137" ht="15.75">
      <c r="C137" s="50"/>
    </row>
    <row r="138" ht="15.75">
      <c r="C138" s="50"/>
    </row>
    <row r="139" ht="15.75">
      <c r="C139" s="50"/>
    </row>
    <row r="140" ht="15.75">
      <c r="C140" s="50"/>
    </row>
    <row r="141" ht="15.75">
      <c r="C141" s="50"/>
    </row>
    <row r="142" ht="15.75">
      <c r="C142" s="50"/>
    </row>
    <row r="143" ht="15.75">
      <c r="C143" s="50"/>
    </row>
    <row r="144" ht="15.75">
      <c r="C144" s="50"/>
    </row>
    <row r="145" ht="15.75">
      <c r="C145" s="50"/>
    </row>
    <row r="146" ht="15.75">
      <c r="C146" s="50"/>
    </row>
    <row r="147" ht="15.75">
      <c r="C147" s="50"/>
    </row>
    <row r="148" ht="15.75">
      <c r="C148" s="50"/>
    </row>
    <row r="149" ht="15.75">
      <c r="C149" s="50"/>
    </row>
    <row r="150" ht="15.75">
      <c r="C150" s="50"/>
    </row>
    <row r="151" ht="15.75">
      <c r="C151" s="50"/>
    </row>
    <row r="152" ht="15.75">
      <c r="C152" s="50"/>
    </row>
    <row r="153" ht="15.75">
      <c r="C153" s="50"/>
    </row>
    <row r="154" ht="15.75">
      <c r="C154" s="50"/>
    </row>
    <row r="155" ht="15.75">
      <c r="C155" s="50"/>
    </row>
    <row r="156" ht="15.75">
      <c r="C156" s="50"/>
    </row>
    <row r="157" ht="15.75">
      <c r="C157" s="50"/>
    </row>
    <row r="158" ht="15.75">
      <c r="C158" s="50"/>
    </row>
    <row r="159" ht="15.75">
      <c r="C159" s="50"/>
    </row>
    <row r="160" ht="15.75">
      <c r="C160" s="50"/>
    </row>
    <row r="161" ht="15.75">
      <c r="C161" s="50"/>
    </row>
    <row r="162" ht="15.75">
      <c r="C162" s="50"/>
    </row>
    <row r="163" ht="15.75">
      <c r="C163" s="50"/>
    </row>
    <row r="164" ht="15.75">
      <c r="C164" s="50"/>
    </row>
    <row r="165" ht="15.75">
      <c r="C165" s="50"/>
    </row>
    <row r="166" ht="15.75">
      <c r="C166" s="50"/>
    </row>
    <row r="167" ht="15.75">
      <c r="C167" s="50"/>
    </row>
    <row r="168" ht="15.75">
      <c r="C168" s="50"/>
    </row>
    <row r="169" ht="15.75">
      <c r="C169" s="50"/>
    </row>
    <row r="170" ht="15.75">
      <c r="C170" s="50"/>
    </row>
    <row r="171" ht="15.75">
      <c r="C171" s="50"/>
    </row>
    <row r="172" ht="15.75">
      <c r="C172" s="50"/>
    </row>
    <row r="173" ht="15.75">
      <c r="C173" s="50"/>
    </row>
    <row r="174" ht="15.75">
      <c r="C174" s="50"/>
    </row>
    <row r="175" ht="15.75">
      <c r="C175" s="50"/>
    </row>
    <row r="176" ht="15.75">
      <c r="C176" s="50"/>
    </row>
    <row r="177" ht="15.75">
      <c r="C177" s="50"/>
    </row>
    <row r="178" ht="15.75">
      <c r="C178" s="50"/>
    </row>
    <row r="179" ht="15.75">
      <c r="C179" s="50"/>
    </row>
    <row r="180" ht="15.75">
      <c r="C180" s="50"/>
    </row>
    <row r="181" ht="15.75">
      <c r="C181" s="50"/>
    </row>
    <row r="182" ht="15.75">
      <c r="C182" s="50"/>
    </row>
    <row r="183" ht="15.75">
      <c r="C183" s="50"/>
    </row>
    <row r="184" ht="15.75">
      <c r="C184" s="50"/>
    </row>
    <row r="185" ht="15.75">
      <c r="C185" s="50"/>
    </row>
    <row r="186" ht="15.75">
      <c r="C186" s="50"/>
    </row>
    <row r="187" ht="15.75">
      <c r="C187" s="50"/>
    </row>
    <row r="188" ht="15.75">
      <c r="C188" s="50"/>
    </row>
    <row r="189" ht="15.75">
      <c r="C189" s="50"/>
    </row>
    <row r="190" ht="15.75">
      <c r="C190" s="50"/>
    </row>
    <row r="191" ht="15.75">
      <c r="C191" s="50"/>
    </row>
    <row r="192" ht="15.75">
      <c r="C192" s="50"/>
    </row>
    <row r="193" ht="15.75">
      <c r="C193" s="50"/>
    </row>
    <row r="194" ht="15.75">
      <c r="C194" s="50"/>
    </row>
    <row r="195" ht="15.75">
      <c r="C195" s="50"/>
    </row>
    <row r="196" ht="15.75">
      <c r="C196" s="50"/>
    </row>
    <row r="197" ht="15.75">
      <c r="C197" s="50"/>
    </row>
    <row r="198" ht="15.75">
      <c r="C198" s="50"/>
    </row>
    <row r="199" ht="15.75">
      <c r="C199" s="50"/>
    </row>
    <row r="200" ht="15.75">
      <c r="C200" s="50"/>
    </row>
    <row r="201" ht="15.75">
      <c r="C201" s="50"/>
    </row>
    <row r="202" ht="15.75">
      <c r="C202" s="50"/>
    </row>
    <row r="203" ht="15.75">
      <c r="C203" s="50"/>
    </row>
    <row r="204" ht="15.75">
      <c r="C204" s="50"/>
    </row>
    <row r="205" ht="15.75">
      <c r="C205" s="50"/>
    </row>
    <row r="206" ht="15.75">
      <c r="C206" s="50"/>
    </row>
    <row r="207" ht="15.75">
      <c r="C207" s="50"/>
    </row>
    <row r="208" ht="15.75">
      <c r="C208" s="50"/>
    </row>
    <row r="209" ht="15.75">
      <c r="C209" s="50"/>
    </row>
    <row r="210" ht="15.75">
      <c r="C210" s="50"/>
    </row>
    <row r="211" ht="15.75">
      <c r="C211" s="50"/>
    </row>
    <row r="212" ht="15.75">
      <c r="C212" s="50"/>
    </row>
    <row r="213" ht="15.75">
      <c r="C213" s="50"/>
    </row>
    <row r="214" ht="15.75">
      <c r="C214" s="50"/>
    </row>
    <row r="215" ht="15.75">
      <c r="C215" s="50"/>
    </row>
    <row r="216" ht="15.75">
      <c r="C216" s="50"/>
    </row>
    <row r="217" ht="15.75">
      <c r="C217" s="50"/>
    </row>
    <row r="218" ht="15.75">
      <c r="C218" s="50"/>
    </row>
    <row r="219" ht="15.75">
      <c r="C219" s="50"/>
    </row>
    <row r="220" ht="15.75">
      <c r="C220" s="50"/>
    </row>
    <row r="221" ht="15.75">
      <c r="C221" s="50"/>
    </row>
    <row r="222" ht="15.75">
      <c r="C222" s="50"/>
    </row>
    <row r="223" ht="15.75">
      <c r="C223" s="50"/>
    </row>
    <row r="224" ht="15.75">
      <c r="C224" s="50"/>
    </row>
    <row r="225" ht="15.75">
      <c r="C225" s="50"/>
    </row>
    <row r="226" ht="15.75">
      <c r="C226" s="50"/>
    </row>
    <row r="227" ht="15.75">
      <c r="C227" s="50"/>
    </row>
    <row r="228" ht="15.75">
      <c r="C228" s="50"/>
    </row>
    <row r="229" ht="15.75">
      <c r="C229" s="50"/>
    </row>
    <row r="230" ht="15.75">
      <c r="C230" s="50"/>
    </row>
    <row r="231" ht="15.75">
      <c r="C231" s="50"/>
    </row>
    <row r="232" ht="15.75">
      <c r="C232" s="50"/>
    </row>
    <row r="233" ht="15.75">
      <c r="C233" s="50"/>
    </row>
    <row r="234" ht="15.75">
      <c r="C234" s="50"/>
    </row>
    <row r="235" ht="15.75">
      <c r="C235" s="50"/>
    </row>
    <row r="236" ht="15.75">
      <c r="C236" s="50"/>
    </row>
    <row r="237" ht="15.75">
      <c r="C237" s="50"/>
    </row>
    <row r="238" ht="15.75">
      <c r="C238" s="50"/>
    </row>
    <row r="239" ht="15.75">
      <c r="C239" s="50"/>
    </row>
    <row r="240" ht="15.75">
      <c r="C240" s="50"/>
    </row>
    <row r="241" ht="15.75">
      <c r="C241" s="50"/>
    </row>
    <row r="242" ht="15.75">
      <c r="C242" s="50"/>
    </row>
    <row r="243" ht="15.75">
      <c r="C243" s="50"/>
    </row>
    <row r="244" ht="15.75">
      <c r="C244" s="50"/>
    </row>
    <row r="245" ht="15.75">
      <c r="C245" s="50"/>
    </row>
    <row r="246" ht="15.75">
      <c r="C246" s="50"/>
    </row>
    <row r="247" ht="15.75">
      <c r="C247" s="50"/>
    </row>
    <row r="248" ht="15.75">
      <c r="C248" s="50"/>
    </row>
    <row r="249" ht="15.75">
      <c r="C249" s="50"/>
    </row>
    <row r="250" ht="15.75">
      <c r="C250" s="50"/>
    </row>
    <row r="251" ht="15.75">
      <c r="C251" s="50"/>
    </row>
    <row r="252" ht="15.75">
      <c r="C252" s="50"/>
    </row>
    <row r="253" ht="15.75">
      <c r="C253" s="50"/>
    </row>
    <row r="254" ht="15.75">
      <c r="C254" s="50"/>
    </row>
    <row r="255" ht="15.75">
      <c r="C255" s="50"/>
    </row>
    <row r="256" ht="15.75">
      <c r="C256" s="50"/>
    </row>
    <row r="257" ht="15.75">
      <c r="C257" s="50"/>
    </row>
    <row r="258" ht="15.75">
      <c r="C258" s="50"/>
    </row>
    <row r="259" ht="15.75">
      <c r="C259" s="50"/>
    </row>
    <row r="260" ht="15.75">
      <c r="C260" s="50"/>
    </row>
    <row r="261" ht="15.75">
      <c r="C261" s="50"/>
    </row>
    <row r="262" ht="15.75">
      <c r="C262" s="50"/>
    </row>
    <row r="263" ht="15.75">
      <c r="C263" s="50"/>
    </row>
    <row r="264" ht="15.75">
      <c r="C264" s="50"/>
    </row>
    <row r="265" ht="15.75">
      <c r="C265" s="50"/>
    </row>
    <row r="266" ht="15.75">
      <c r="C266" s="50"/>
    </row>
    <row r="267" ht="15.75">
      <c r="C267" s="50"/>
    </row>
    <row r="268" ht="15.75">
      <c r="C268" s="50"/>
    </row>
    <row r="269" ht="15.75">
      <c r="C269" s="50"/>
    </row>
    <row r="270" ht="15.75">
      <c r="C270" s="50"/>
    </row>
    <row r="271" ht="15.75">
      <c r="C271" s="50"/>
    </row>
    <row r="272" ht="15.75">
      <c r="C272" s="50"/>
    </row>
    <row r="273" ht="15.75">
      <c r="C273" s="50"/>
    </row>
    <row r="274" ht="15.75">
      <c r="C274" s="50"/>
    </row>
    <row r="275" ht="15.75">
      <c r="C275" s="50"/>
    </row>
    <row r="276" ht="15.75">
      <c r="C276" s="50"/>
    </row>
    <row r="277" ht="15.75">
      <c r="C277" s="50"/>
    </row>
    <row r="278" ht="15.75">
      <c r="C278" s="50"/>
    </row>
    <row r="279" ht="15.75">
      <c r="C279" s="50"/>
    </row>
    <row r="280" ht="15.75">
      <c r="C280" s="50"/>
    </row>
    <row r="281" ht="15.75">
      <c r="C281" s="50"/>
    </row>
    <row r="282" ht="15.75">
      <c r="C282" s="50"/>
    </row>
    <row r="283" ht="15.75">
      <c r="C283" s="50"/>
    </row>
    <row r="284" ht="15.75">
      <c r="C284" s="50"/>
    </row>
    <row r="285" ht="15.75">
      <c r="C285" s="50"/>
    </row>
    <row r="286" ht="15.75">
      <c r="C286" s="50"/>
    </row>
    <row r="287" ht="15.75">
      <c r="C287" s="50"/>
    </row>
    <row r="288" ht="15.75">
      <c r="C288" s="50"/>
    </row>
    <row r="289" ht="15.75">
      <c r="C289" s="50"/>
    </row>
    <row r="290" ht="15.75">
      <c r="C290" s="50"/>
    </row>
    <row r="291" ht="15.75">
      <c r="C291" s="50"/>
    </row>
    <row r="292" ht="15.75">
      <c r="C292" s="50"/>
    </row>
    <row r="293" ht="15.75">
      <c r="C293" s="50"/>
    </row>
    <row r="294" ht="15.75">
      <c r="C294" s="50"/>
    </row>
    <row r="295" ht="15.75">
      <c r="C295" s="50"/>
    </row>
    <row r="296" ht="15.75">
      <c r="C296" s="50"/>
    </row>
    <row r="297" ht="15.75">
      <c r="C297" s="50"/>
    </row>
    <row r="298" ht="15.75">
      <c r="C298" s="50"/>
    </row>
    <row r="299" ht="15.75">
      <c r="C299" s="50"/>
    </row>
    <row r="300" ht="15.75">
      <c r="C300" s="50"/>
    </row>
    <row r="301" ht="15.75">
      <c r="C301" s="50"/>
    </row>
    <row r="302" ht="15.75">
      <c r="C302" s="50"/>
    </row>
    <row r="303" ht="15.75">
      <c r="C303" s="50"/>
    </row>
    <row r="304" ht="15.75">
      <c r="C304" s="50"/>
    </row>
    <row r="305" ht="15.75">
      <c r="C305" s="50"/>
    </row>
    <row r="306" ht="15.75">
      <c r="C306" s="50"/>
    </row>
    <row r="307" ht="15.75">
      <c r="C307" s="50"/>
    </row>
    <row r="308" ht="15.75">
      <c r="C308" s="50"/>
    </row>
    <row r="309" ht="15.75">
      <c r="C309" s="50"/>
    </row>
    <row r="310" ht="15.75">
      <c r="C310" s="50"/>
    </row>
    <row r="311" ht="15.75">
      <c r="C311" s="50"/>
    </row>
    <row r="312" ht="15.75">
      <c r="C312" s="50"/>
    </row>
    <row r="313" ht="15.75">
      <c r="C313" s="50"/>
    </row>
    <row r="314" ht="15.75">
      <c r="C314" s="50"/>
    </row>
    <row r="315" ht="15.75">
      <c r="C315" s="50"/>
    </row>
    <row r="316" ht="15.75">
      <c r="C316" s="50"/>
    </row>
    <row r="317" ht="15.75">
      <c r="C317" s="50"/>
    </row>
    <row r="318" ht="15.75">
      <c r="C318" s="50"/>
    </row>
    <row r="319" ht="15.75">
      <c r="C319" s="50"/>
    </row>
    <row r="320" ht="15.75">
      <c r="C320" s="50"/>
    </row>
    <row r="321" ht="15.75">
      <c r="C321" s="50"/>
    </row>
    <row r="322" ht="15.75">
      <c r="C322" s="50"/>
    </row>
    <row r="323" ht="15.75">
      <c r="C323" s="50"/>
    </row>
    <row r="324" ht="15.75">
      <c r="C324" s="50"/>
    </row>
    <row r="325" ht="15.75">
      <c r="C325" s="50"/>
    </row>
    <row r="326" ht="15.75">
      <c r="C326" s="50"/>
    </row>
    <row r="327" ht="15.75">
      <c r="C327" s="50"/>
    </row>
    <row r="328" ht="15.75">
      <c r="C328" s="50"/>
    </row>
    <row r="329" ht="15.75">
      <c r="C329" s="50"/>
    </row>
    <row r="330" ht="15.75">
      <c r="C330" s="50"/>
    </row>
    <row r="331" ht="15.75">
      <c r="C331" s="50"/>
    </row>
    <row r="332" ht="15.75">
      <c r="C332" s="50"/>
    </row>
    <row r="333" ht="15.75">
      <c r="C333" s="50"/>
    </row>
    <row r="334" ht="15.75">
      <c r="C334" s="50"/>
    </row>
    <row r="335" ht="15.75">
      <c r="C335" s="50"/>
    </row>
    <row r="336" ht="15.75">
      <c r="C336" s="50"/>
    </row>
    <row r="337" ht="15.75">
      <c r="C337" s="50"/>
    </row>
    <row r="338" ht="15.75">
      <c r="C338" s="50"/>
    </row>
    <row r="339" ht="15.75">
      <c r="C339" s="50"/>
    </row>
    <row r="340" ht="15.75">
      <c r="C340" s="50"/>
    </row>
    <row r="341" ht="15.75">
      <c r="C341" s="50"/>
    </row>
    <row r="342" ht="15.75">
      <c r="C342" s="50"/>
    </row>
    <row r="343" ht="15.75">
      <c r="C343" s="50"/>
    </row>
    <row r="344" ht="15.75">
      <c r="C344" s="50"/>
    </row>
    <row r="345" ht="15.75">
      <c r="C345" s="50"/>
    </row>
    <row r="346" ht="15.75">
      <c r="C346" s="50"/>
    </row>
    <row r="347" ht="15.75">
      <c r="C347" s="50"/>
    </row>
    <row r="348" ht="15.75">
      <c r="C348" s="50"/>
    </row>
    <row r="349" ht="15.75">
      <c r="C349" s="50"/>
    </row>
    <row r="350" ht="15.75">
      <c r="C350" s="50"/>
    </row>
    <row r="351" ht="15.75">
      <c r="C351" s="50"/>
    </row>
    <row r="352" ht="15.75">
      <c r="C352" s="50"/>
    </row>
    <row r="353" ht="15.75">
      <c r="C353" s="50"/>
    </row>
    <row r="354" ht="15.75">
      <c r="C354" s="50"/>
    </row>
    <row r="355" ht="15.75">
      <c r="C355" s="50"/>
    </row>
    <row r="356" ht="15.75">
      <c r="C356" s="50"/>
    </row>
    <row r="357" ht="15.75">
      <c r="C357" s="50"/>
    </row>
    <row r="358" ht="15.75">
      <c r="C358" s="50"/>
    </row>
    <row r="359" ht="15.75">
      <c r="C359" s="50"/>
    </row>
    <row r="360" ht="15.75">
      <c r="C360" s="50"/>
    </row>
    <row r="361" ht="15.75">
      <c r="C361" s="50"/>
    </row>
    <row r="362" ht="15.75">
      <c r="C362" s="50"/>
    </row>
    <row r="363" ht="15.75">
      <c r="C363" s="50"/>
    </row>
    <row r="364" ht="15.75">
      <c r="C364" s="50"/>
    </row>
    <row r="365" ht="15.75">
      <c r="C365" s="50"/>
    </row>
    <row r="366" ht="15.75">
      <c r="C366" s="50"/>
    </row>
    <row r="367" ht="15.75">
      <c r="C367" s="50"/>
    </row>
    <row r="368" ht="15.75">
      <c r="C368" s="50"/>
    </row>
    <row r="369" ht="15.75">
      <c r="C369" s="50"/>
    </row>
    <row r="370" ht="15.75">
      <c r="C370" s="50"/>
    </row>
    <row r="371" ht="15.75">
      <c r="C371" s="50"/>
    </row>
    <row r="372" ht="15.75">
      <c r="C372" s="50"/>
    </row>
    <row r="373" ht="15.75">
      <c r="C373" s="50"/>
    </row>
    <row r="374" ht="15.75">
      <c r="C374" s="50"/>
    </row>
    <row r="375" ht="15.75">
      <c r="C375" s="50"/>
    </row>
    <row r="376" ht="15.75">
      <c r="C376" s="50"/>
    </row>
    <row r="377" ht="15.75">
      <c r="C377" s="50"/>
    </row>
    <row r="378" ht="15.75">
      <c r="C378" s="50"/>
    </row>
    <row r="379" ht="15.75">
      <c r="C379" s="50"/>
    </row>
    <row r="380" ht="15.75">
      <c r="C380" s="50"/>
    </row>
    <row r="381" ht="15.75">
      <c r="C381" s="50"/>
    </row>
    <row r="382" ht="15.75">
      <c r="C382" s="50"/>
    </row>
    <row r="383" ht="15.75">
      <c r="C383" s="50"/>
    </row>
    <row r="384" ht="15.75">
      <c r="C384" s="50"/>
    </row>
    <row r="385" ht="15.75">
      <c r="C385" s="50"/>
    </row>
    <row r="386" ht="15.75">
      <c r="C386" s="50"/>
    </row>
    <row r="387" ht="15.75">
      <c r="C387" s="50"/>
    </row>
    <row r="388" ht="15.75">
      <c r="C388" s="50"/>
    </row>
    <row r="389" ht="15.75">
      <c r="C389" s="50"/>
    </row>
    <row r="390" ht="15.75">
      <c r="C390" s="50"/>
    </row>
    <row r="391" ht="15.75">
      <c r="C391" s="50"/>
    </row>
    <row r="392" ht="15.75">
      <c r="C392" s="50"/>
    </row>
    <row r="393" ht="15.75">
      <c r="C393" s="50"/>
    </row>
    <row r="394" ht="15.75">
      <c r="C394" s="50"/>
    </row>
    <row r="395" ht="15.75">
      <c r="C395" s="50"/>
    </row>
    <row r="396" ht="15.75">
      <c r="C396" s="50"/>
    </row>
    <row r="397" ht="15.75">
      <c r="C397" s="50"/>
    </row>
    <row r="398" ht="15.75">
      <c r="C398" s="50"/>
    </row>
    <row r="399" ht="15.75">
      <c r="C399" s="50"/>
    </row>
    <row r="400" ht="15.75">
      <c r="C400" s="50"/>
    </row>
    <row r="401" ht="15.75">
      <c r="C401" s="50"/>
    </row>
    <row r="402" ht="15.75">
      <c r="C402" s="50"/>
    </row>
    <row r="403" ht="15.75">
      <c r="C403" s="50"/>
    </row>
    <row r="404" ht="15.75">
      <c r="C404" s="50"/>
    </row>
    <row r="405" ht="15.75">
      <c r="C405" s="50"/>
    </row>
    <row r="406" ht="15.75">
      <c r="C406" s="50"/>
    </row>
    <row r="407" ht="15.75">
      <c r="C407" s="50"/>
    </row>
    <row r="408" ht="15.75">
      <c r="C408" s="50"/>
    </row>
    <row r="409" ht="15.75">
      <c r="C409" s="50"/>
    </row>
    <row r="410" ht="15.75">
      <c r="C410" s="50"/>
    </row>
    <row r="411" ht="15.75">
      <c r="C411" s="50"/>
    </row>
    <row r="412" ht="15.75">
      <c r="C412" s="50"/>
    </row>
    <row r="413" ht="15.75">
      <c r="C413" s="50"/>
    </row>
    <row r="414" ht="15.75">
      <c r="C414" s="50"/>
    </row>
    <row r="415" ht="15.75">
      <c r="C415" s="50"/>
    </row>
    <row r="416" ht="15.75">
      <c r="C416" s="50"/>
    </row>
    <row r="417" ht="15.75">
      <c r="C417" s="50"/>
    </row>
    <row r="418" ht="15.75">
      <c r="C418" s="50"/>
    </row>
    <row r="419" ht="15.75">
      <c r="C419" s="50"/>
    </row>
    <row r="420" ht="15.75">
      <c r="C420" s="50"/>
    </row>
    <row r="421" ht="15.75">
      <c r="C421" s="50"/>
    </row>
    <row r="422" ht="15.75">
      <c r="C422" s="50"/>
    </row>
    <row r="423" ht="15.75">
      <c r="C423" s="50"/>
    </row>
    <row r="424" ht="15.75">
      <c r="C424" s="50"/>
    </row>
    <row r="425" ht="15.75">
      <c r="C425" s="50"/>
    </row>
    <row r="426" ht="15.75">
      <c r="C426" s="50"/>
    </row>
    <row r="427" ht="15.75">
      <c r="C427" s="50"/>
    </row>
    <row r="428" ht="15.75">
      <c r="C428" s="50"/>
    </row>
    <row r="429" ht="15.75">
      <c r="C429" s="50"/>
    </row>
    <row r="430" ht="15.75">
      <c r="C430" s="50"/>
    </row>
    <row r="431" ht="15.75">
      <c r="C431" s="50"/>
    </row>
    <row r="432" ht="15.75">
      <c r="C432" s="50"/>
    </row>
    <row r="433" ht="15.75">
      <c r="C433" s="50"/>
    </row>
    <row r="434" ht="15.75">
      <c r="C434" s="50"/>
    </row>
    <row r="435" ht="15.75">
      <c r="C435" s="50"/>
    </row>
    <row r="436" ht="15.75">
      <c r="C436" s="50"/>
    </row>
    <row r="437" ht="15.75">
      <c r="C437" s="50"/>
    </row>
    <row r="438" ht="15.75">
      <c r="C438" s="50"/>
    </row>
    <row r="439" ht="15.75">
      <c r="C439" s="50"/>
    </row>
    <row r="440" ht="15.75">
      <c r="C440" s="50"/>
    </row>
    <row r="441" ht="15.75">
      <c r="C441" s="50"/>
    </row>
    <row r="442" ht="15.75">
      <c r="C442" s="50"/>
    </row>
    <row r="443" ht="15.75">
      <c r="C443" s="50"/>
    </row>
    <row r="444" ht="15.75">
      <c r="C444" s="50"/>
    </row>
    <row r="445" ht="15.75">
      <c r="C445" s="50"/>
    </row>
    <row r="446" ht="15.75">
      <c r="C446" s="50"/>
    </row>
    <row r="447" ht="15.75">
      <c r="C447" s="50"/>
    </row>
    <row r="448" ht="15.75">
      <c r="C448" s="50"/>
    </row>
    <row r="449" ht="15.75">
      <c r="C449" s="50"/>
    </row>
    <row r="450" ht="15.75">
      <c r="C450" s="50"/>
    </row>
    <row r="451" ht="15.75">
      <c r="C451" s="50"/>
    </row>
    <row r="452" ht="15.75">
      <c r="C452" s="50"/>
    </row>
    <row r="453" ht="15.75">
      <c r="C453" s="50"/>
    </row>
    <row r="454" ht="15.75">
      <c r="C454" s="50"/>
    </row>
    <row r="455" ht="15.75">
      <c r="C455" s="50"/>
    </row>
    <row r="456" ht="15.75">
      <c r="C456" s="50"/>
    </row>
    <row r="457" ht="15.75">
      <c r="C457" s="50"/>
    </row>
    <row r="458" ht="15.75">
      <c r="C458" s="50"/>
    </row>
    <row r="459" ht="15.75">
      <c r="C459" s="50"/>
    </row>
    <row r="460" ht="15.75">
      <c r="C460" s="50"/>
    </row>
    <row r="461" ht="15.75">
      <c r="C461" s="50"/>
    </row>
    <row r="462" ht="15.75">
      <c r="C462" s="50"/>
    </row>
    <row r="463" ht="15.75">
      <c r="C463" s="50"/>
    </row>
    <row r="464" ht="15.75">
      <c r="C464" s="50"/>
    </row>
    <row r="465" ht="15.75">
      <c r="C465" s="50"/>
    </row>
    <row r="466" ht="15.75">
      <c r="C466" s="50"/>
    </row>
    <row r="467" ht="15.75">
      <c r="C467" s="50"/>
    </row>
    <row r="468" ht="15.75">
      <c r="C468" s="50"/>
    </row>
    <row r="469" ht="15.75">
      <c r="C469" s="50"/>
    </row>
    <row r="470" ht="15.75">
      <c r="C470" s="50"/>
    </row>
    <row r="471" ht="15.75">
      <c r="C471" s="50"/>
    </row>
    <row r="472" ht="15.75">
      <c r="C472" s="50"/>
    </row>
    <row r="473" ht="15.75">
      <c r="C473" s="50"/>
    </row>
    <row r="474" ht="15.75">
      <c r="C474" s="50"/>
    </row>
    <row r="475" ht="15.75">
      <c r="C475" s="50"/>
    </row>
    <row r="476" ht="15.75">
      <c r="C476" s="50"/>
    </row>
    <row r="477" ht="15.75">
      <c r="C477" s="50"/>
    </row>
    <row r="478" ht="15.75">
      <c r="C478" s="50"/>
    </row>
    <row r="479" ht="15.75">
      <c r="C479" s="50"/>
    </row>
    <row r="480" ht="15.75">
      <c r="C480" s="50"/>
    </row>
    <row r="481" ht="15.75">
      <c r="C481" s="50"/>
    </row>
    <row r="482" ht="15.75">
      <c r="C482" s="50"/>
    </row>
    <row r="483" ht="15.75">
      <c r="C483" s="50"/>
    </row>
    <row r="484" ht="15.75">
      <c r="C484" s="50"/>
    </row>
    <row r="485" ht="15.75">
      <c r="C485" s="50"/>
    </row>
    <row r="486" ht="15.75">
      <c r="C486" s="50"/>
    </row>
    <row r="487" ht="15.75">
      <c r="C487" s="50"/>
    </row>
    <row r="488" ht="15.75">
      <c r="C488" s="50"/>
    </row>
    <row r="489" ht="15.75">
      <c r="C489" s="50"/>
    </row>
    <row r="490" ht="15.75">
      <c r="C490" s="50"/>
    </row>
    <row r="491" ht="15.75">
      <c r="C491" s="50"/>
    </row>
    <row r="492" ht="15.75">
      <c r="C492" s="50"/>
    </row>
    <row r="493" ht="15.75">
      <c r="C493" s="50"/>
    </row>
    <row r="494" ht="15.75">
      <c r="C494" s="50"/>
    </row>
    <row r="495" ht="15.75">
      <c r="C495" s="50"/>
    </row>
    <row r="496" ht="15.75">
      <c r="C496" s="50"/>
    </row>
    <row r="497" ht="15.75">
      <c r="C497" s="50"/>
    </row>
    <row r="498" ht="15.75">
      <c r="C498" s="50"/>
    </row>
    <row r="499" ht="15.75">
      <c r="C499" s="50"/>
    </row>
    <row r="500" ht="15.75">
      <c r="C500" s="50"/>
    </row>
    <row r="501" ht="15.75">
      <c r="C501" s="50"/>
    </row>
    <row r="502" ht="15.75">
      <c r="C502" s="50"/>
    </row>
    <row r="503" ht="15.75">
      <c r="C503" s="50"/>
    </row>
    <row r="504" ht="15.75">
      <c r="C504" s="50"/>
    </row>
    <row r="505" ht="15.75">
      <c r="C505" s="50"/>
    </row>
    <row r="506" ht="15.75">
      <c r="C506" s="50"/>
    </row>
    <row r="507" ht="15.75">
      <c r="C507" s="50"/>
    </row>
    <row r="508" ht="15.75">
      <c r="C508" s="50"/>
    </row>
    <row r="509" ht="15.75">
      <c r="C509" s="50"/>
    </row>
    <row r="510" ht="15.75">
      <c r="C510" s="50"/>
    </row>
    <row r="511" ht="15.75">
      <c r="C511" s="50"/>
    </row>
    <row r="512" ht="15.75">
      <c r="C512" s="50"/>
    </row>
    <row r="513" ht="15.75">
      <c r="C513" s="50"/>
    </row>
    <row r="514" ht="15.75">
      <c r="C514" s="50"/>
    </row>
    <row r="515" ht="15.75">
      <c r="C515" s="50"/>
    </row>
    <row r="516" ht="15.75">
      <c r="C516" s="50"/>
    </row>
    <row r="517" ht="15.75">
      <c r="C517" s="50"/>
    </row>
    <row r="518" ht="15.75">
      <c r="C518" s="50"/>
    </row>
    <row r="519" ht="15.75">
      <c r="C519" s="50"/>
    </row>
    <row r="520" ht="15.75">
      <c r="C520" s="50"/>
    </row>
    <row r="521" ht="15.75">
      <c r="C521" s="50"/>
    </row>
    <row r="522" ht="15.75">
      <c r="C522" s="50"/>
    </row>
    <row r="523" ht="15.75">
      <c r="C523" s="50"/>
    </row>
    <row r="524" ht="15.75">
      <c r="C524" s="50"/>
    </row>
    <row r="525" ht="15.75">
      <c r="C525" s="50"/>
    </row>
    <row r="526" ht="15.75">
      <c r="C526" s="50"/>
    </row>
    <row r="527" ht="15.75">
      <c r="C527" s="50"/>
    </row>
    <row r="528" ht="15.75">
      <c r="C528" s="50"/>
    </row>
    <row r="529" ht="15.75">
      <c r="C529" s="50"/>
    </row>
    <row r="530" ht="15.75">
      <c r="C530" s="50"/>
    </row>
    <row r="531" ht="15.75">
      <c r="C531" s="50"/>
    </row>
    <row r="532" ht="15.75">
      <c r="C532" s="50"/>
    </row>
    <row r="533" ht="15.75">
      <c r="C533" s="50"/>
    </row>
    <row r="534" ht="15.75">
      <c r="C534" s="50"/>
    </row>
    <row r="535" ht="15.75">
      <c r="C535" s="50"/>
    </row>
    <row r="536" ht="15.75">
      <c r="C536" s="50"/>
    </row>
    <row r="537" ht="15.75">
      <c r="C537" s="50"/>
    </row>
    <row r="538" ht="15.75">
      <c r="C538" s="50"/>
    </row>
    <row r="539" ht="15.75">
      <c r="C539" s="50"/>
    </row>
    <row r="540" ht="15.75">
      <c r="C540" s="50"/>
    </row>
    <row r="541" ht="15.75">
      <c r="C541" s="50"/>
    </row>
    <row r="542" ht="15.75">
      <c r="C542" s="50"/>
    </row>
    <row r="543" ht="15.75">
      <c r="C543" s="50"/>
    </row>
    <row r="544" ht="15.75">
      <c r="C544" s="50"/>
    </row>
    <row r="545" ht="15.75">
      <c r="C545" s="50"/>
    </row>
    <row r="546" ht="15.75">
      <c r="C546" s="50"/>
    </row>
    <row r="547" ht="15.75">
      <c r="C547" s="50"/>
    </row>
    <row r="548" ht="15.75">
      <c r="C548" s="50"/>
    </row>
    <row r="549" ht="15.75">
      <c r="C549" s="50"/>
    </row>
    <row r="550" ht="15.75">
      <c r="C550" s="50"/>
    </row>
    <row r="551" ht="15.75">
      <c r="C551" s="50"/>
    </row>
    <row r="552" ht="15.75">
      <c r="C552" s="50"/>
    </row>
    <row r="553" ht="15.75">
      <c r="C553" s="50"/>
    </row>
    <row r="554" ht="15.75">
      <c r="C554" s="50"/>
    </row>
    <row r="555" ht="15.75">
      <c r="C555" s="50"/>
    </row>
    <row r="556" ht="15.75">
      <c r="C556" s="50"/>
    </row>
    <row r="557" ht="15.75">
      <c r="C557" s="50"/>
    </row>
    <row r="558" ht="15.75">
      <c r="C558" s="50"/>
    </row>
    <row r="559" ht="15.75">
      <c r="C559" s="50"/>
    </row>
    <row r="560" ht="15.75">
      <c r="C560" s="50"/>
    </row>
    <row r="561" ht="15.75">
      <c r="C561" s="50"/>
    </row>
    <row r="562" ht="15.75">
      <c r="C562" s="50"/>
    </row>
    <row r="563" ht="15.75">
      <c r="C563" s="50"/>
    </row>
    <row r="564" ht="15.75">
      <c r="C564" s="50"/>
    </row>
    <row r="565" ht="15.75">
      <c r="C565" s="50"/>
    </row>
    <row r="566" ht="15.75">
      <c r="C566" s="50"/>
    </row>
    <row r="567" ht="15.75">
      <c r="C567" s="50"/>
    </row>
    <row r="568" ht="15.75">
      <c r="C568" s="50"/>
    </row>
    <row r="569" ht="15.75">
      <c r="C569" s="50"/>
    </row>
    <row r="570" ht="15.75">
      <c r="C570" s="50"/>
    </row>
    <row r="571" ht="15.75">
      <c r="C571" s="50"/>
    </row>
    <row r="572" ht="15.75">
      <c r="C572" s="50"/>
    </row>
    <row r="573" ht="15.75">
      <c r="C573" s="50"/>
    </row>
    <row r="574" ht="15.75">
      <c r="C574" s="50"/>
    </row>
    <row r="575" ht="15.75">
      <c r="C575" s="50"/>
    </row>
    <row r="576" ht="15.75">
      <c r="C576" s="50"/>
    </row>
    <row r="577" ht="15.75">
      <c r="C577" s="50"/>
    </row>
    <row r="578" ht="15.75">
      <c r="C578" s="50"/>
    </row>
    <row r="579" ht="15.75">
      <c r="C579" s="50"/>
    </row>
    <row r="580" ht="15.75">
      <c r="C580" s="50"/>
    </row>
    <row r="581" ht="15.75">
      <c r="C581" s="50"/>
    </row>
    <row r="582" ht="15.75">
      <c r="C582" s="50"/>
    </row>
    <row r="583" ht="15.75">
      <c r="C583" s="50"/>
    </row>
    <row r="584" ht="15.75">
      <c r="C584" s="50"/>
    </row>
    <row r="585" ht="15.75">
      <c r="C585" s="50"/>
    </row>
    <row r="586" ht="15.75">
      <c r="C586" s="50"/>
    </row>
    <row r="587" ht="15.75">
      <c r="C587" s="50"/>
    </row>
    <row r="588" ht="15.75">
      <c r="C588" s="50"/>
    </row>
    <row r="589" ht="15.75">
      <c r="C589" s="50"/>
    </row>
    <row r="590" ht="15.75">
      <c r="C590" s="50"/>
    </row>
    <row r="591" ht="15.75">
      <c r="C591" s="50"/>
    </row>
    <row r="592" ht="15.75">
      <c r="C592" s="50"/>
    </row>
    <row r="593" ht="15.75">
      <c r="C593" s="50"/>
    </row>
    <row r="594" ht="15.75">
      <c r="C594" s="50"/>
    </row>
    <row r="595" ht="15.75">
      <c r="C595" s="50"/>
    </row>
    <row r="596" ht="15.75">
      <c r="C596" s="50"/>
    </row>
    <row r="597" ht="15.75">
      <c r="C597" s="50"/>
    </row>
    <row r="598" ht="15.75">
      <c r="C598" s="50"/>
    </row>
    <row r="599" ht="15.75">
      <c r="C599" s="50"/>
    </row>
    <row r="600" ht="15.75">
      <c r="C600" s="50"/>
    </row>
    <row r="601" ht="15.75">
      <c r="C601" s="50"/>
    </row>
    <row r="602" ht="15.75">
      <c r="C602" s="50"/>
    </row>
    <row r="603" ht="15.75">
      <c r="C603" s="50"/>
    </row>
    <row r="604" ht="15.75">
      <c r="C604" s="50"/>
    </row>
    <row r="605" ht="15.75">
      <c r="C605" s="50"/>
    </row>
    <row r="606" ht="15.75">
      <c r="C606" s="50"/>
    </row>
    <row r="607" ht="15.75">
      <c r="C607" s="50"/>
    </row>
    <row r="608" ht="15.75">
      <c r="C608" s="50"/>
    </row>
    <row r="609" ht="15.75">
      <c r="C609" s="50"/>
    </row>
    <row r="610" ht="15.75">
      <c r="C610" s="50"/>
    </row>
    <row r="611" ht="15.75">
      <c r="C611" s="50"/>
    </row>
    <row r="612" ht="15.75">
      <c r="C612" s="50"/>
    </row>
    <row r="613" ht="15.75">
      <c r="C613" s="50"/>
    </row>
    <row r="614" ht="15.75">
      <c r="C614" s="50"/>
    </row>
    <row r="615" ht="15.75">
      <c r="C615" s="50"/>
    </row>
    <row r="616" ht="15.75">
      <c r="C616" s="50"/>
    </row>
    <row r="617" ht="15.75">
      <c r="C617" s="50"/>
    </row>
    <row r="618" ht="15.75">
      <c r="C618" s="50"/>
    </row>
    <row r="619" ht="15.75">
      <c r="C619" s="50"/>
    </row>
    <row r="620" ht="15.75">
      <c r="C620" s="50"/>
    </row>
    <row r="621" ht="15.75">
      <c r="C621" s="50"/>
    </row>
    <row r="622" ht="15.75">
      <c r="C622" s="50"/>
    </row>
    <row r="623" ht="15.75">
      <c r="C623" s="50"/>
    </row>
    <row r="624" ht="15.75">
      <c r="C624" s="50"/>
    </row>
    <row r="625" ht="15.75">
      <c r="C625" s="50"/>
    </row>
    <row r="626" ht="15.75">
      <c r="C626" s="50"/>
    </row>
    <row r="627" ht="15.75">
      <c r="C627" s="50"/>
    </row>
    <row r="628" ht="15.75">
      <c r="C628" s="50"/>
    </row>
    <row r="629" ht="15.75">
      <c r="C629" s="50"/>
    </row>
    <row r="630" ht="15.75">
      <c r="C630" s="50"/>
    </row>
    <row r="631" ht="15.75">
      <c r="C631" s="50"/>
    </row>
    <row r="632" ht="15.75">
      <c r="C632" s="50"/>
    </row>
    <row r="633" ht="15.75">
      <c r="C633" s="50"/>
    </row>
    <row r="634" ht="15.75">
      <c r="C634" s="50"/>
    </row>
    <row r="635" ht="15.75">
      <c r="C635" s="50"/>
    </row>
    <row r="636" ht="15.75">
      <c r="C636" s="50"/>
    </row>
    <row r="637" ht="15.75">
      <c r="C637" s="50"/>
    </row>
    <row r="638" ht="15.75">
      <c r="C638" s="50"/>
    </row>
    <row r="639" ht="15.75">
      <c r="C639" s="50"/>
    </row>
    <row r="640" ht="15.75">
      <c r="C640" s="50"/>
    </row>
    <row r="641" ht="15.75">
      <c r="C641" s="50"/>
    </row>
    <row r="642" ht="15.75">
      <c r="C642" s="50"/>
    </row>
    <row r="643" ht="15.75">
      <c r="C643" s="50"/>
    </row>
    <row r="644" ht="15.75">
      <c r="C644" s="50"/>
    </row>
    <row r="645" ht="15.75">
      <c r="C645" s="50"/>
    </row>
    <row r="646" ht="15.75">
      <c r="C646" s="50"/>
    </row>
    <row r="647" ht="15.75">
      <c r="C647" s="50"/>
    </row>
    <row r="648" ht="15.75">
      <c r="C648" s="50"/>
    </row>
    <row r="649" ht="15.75">
      <c r="C649" s="50"/>
    </row>
    <row r="650" ht="15.75">
      <c r="C650" s="50"/>
    </row>
    <row r="651" ht="15.75">
      <c r="C651" s="50"/>
    </row>
    <row r="652" ht="15.75">
      <c r="C652" s="50"/>
    </row>
    <row r="653" ht="15.75">
      <c r="C653" s="50"/>
    </row>
    <row r="654" ht="15.75">
      <c r="C654" s="50"/>
    </row>
    <row r="655" ht="15.75">
      <c r="C655" s="50"/>
    </row>
    <row r="656" ht="15.75">
      <c r="C656" s="50"/>
    </row>
    <row r="657" ht="15.75">
      <c r="C657" s="50"/>
    </row>
    <row r="658" ht="15.75">
      <c r="C658" s="50"/>
    </row>
    <row r="659" ht="15.75">
      <c r="C659" s="50"/>
    </row>
    <row r="660" ht="15.75">
      <c r="C660" s="50"/>
    </row>
    <row r="661" ht="15.75">
      <c r="C661" s="50"/>
    </row>
    <row r="662" ht="15.75">
      <c r="C662" s="50"/>
    </row>
    <row r="663" ht="15.75">
      <c r="C663" s="50"/>
    </row>
    <row r="664" ht="15.75">
      <c r="C664" s="50"/>
    </row>
    <row r="665" ht="15.75">
      <c r="C665" s="50"/>
    </row>
    <row r="666" ht="15.75">
      <c r="C666" s="50"/>
    </row>
    <row r="667" ht="15.75">
      <c r="C667" s="50"/>
    </row>
    <row r="668" ht="15.75">
      <c r="C668" s="50"/>
    </row>
    <row r="669" ht="15.75">
      <c r="C669" s="50"/>
    </row>
    <row r="670" ht="15.75">
      <c r="C670" s="50"/>
    </row>
    <row r="671" ht="15.75">
      <c r="C671" s="50"/>
    </row>
    <row r="672" ht="15.75">
      <c r="C672" s="50"/>
    </row>
    <row r="673" ht="15.75">
      <c r="C673" s="50"/>
    </row>
    <row r="674" ht="15.75">
      <c r="C674" s="50"/>
    </row>
    <row r="675" ht="15.75">
      <c r="C675" s="50"/>
    </row>
    <row r="676" ht="15.75">
      <c r="C676" s="50"/>
    </row>
    <row r="677" ht="15.75">
      <c r="C677" s="50"/>
    </row>
    <row r="678" ht="15.75">
      <c r="C678" s="50"/>
    </row>
    <row r="679" ht="15.75">
      <c r="C679" s="50"/>
    </row>
    <row r="680" ht="15.75">
      <c r="C680" s="50"/>
    </row>
    <row r="681" ht="15.75">
      <c r="C681" s="50"/>
    </row>
    <row r="682" ht="15.75">
      <c r="C682" s="50"/>
    </row>
    <row r="683" ht="15.75">
      <c r="C683" s="50"/>
    </row>
    <row r="684" ht="15.75">
      <c r="C684" s="50"/>
    </row>
    <row r="685" ht="15.75">
      <c r="C685" s="50"/>
    </row>
    <row r="686" ht="15.75">
      <c r="C686" s="50"/>
    </row>
    <row r="687" ht="15.75">
      <c r="C687" s="50"/>
    </row>
    <row r="688" ht="15.75">
      <c r="C688" s="50"/>
    </row>
    <row r="689" ht="15.75">
      <c r="C689" s="50"/>
    </row>
    <row r="690" ht="15.75">
      <c r="C690" s="50"/>
    </row>
    <row r="691" ht="15.75">
      <c r="C691" s="50"/>
    </row>
    <row r="692" ht="15.75">
      <c r="C692" s="50"/>
    </row>
    <row r="693" ht="15.75">
      <c r="C693" s="50"/>
    </row>
    <row r="694" ht="15.75">
      <c r="C694" s="50"/>
    </row>
    <row r="695" ht="15.75">
      <c r="C695" s="50"/>
    </row>
    <row r="696" ht="15.75">
      <c r="C696" s="50"/>
    </row>
    <row r="697" ht="15.75">
      <c r="C697" s="50"/>
    </row>
    <row r="698" ht="15.75">
      <c r="C698" s="50"/>
    </row>
    <row r="699" ht="15.75">
      <c r="C699" s="50"/>
    </row>
    <row r="700" ht="15.75">
      <c r="C700" s="50"/>
    </row>
    <row r="701" ht="15.75">
      <c r="C701" s="50"/>
    </row>
    <row r="702" ht="15.75">
      <c r="C702" s="50"/>
    </row>
    <row r="703" ht="15.75">
      <c r="C703" s="50"/>
    </row>
    <row r="704" ht="15.75">
      <c r="C704" s="50"/>
    </row>
    <row r="705" ht="15.75">
      <c r="C705" s="50"/>
    </row>
    <row r="706" ht="15.75">
      <c r="C706" s="50"/>
    </row>
    <row r="707" ht="15.75">
      <c r="C707" s="50"/>
    </row>
    <row r="708" ht="15.75">
      <c r="C708" s="50"/>
    </row>
    <row r="709" ht="15.75">
      <c r="C709" s="50"/>
    </row>
    <row r="710" ht="15.75">
      <c r="C710" s="50"/>
    </row>
    <row r="711" ht="15.75">
      <c r="C711" s="50"/>
    </row>
    <row r="712" ht="15.75">
      <c r="C712" s="50"/>
    </row>
    <row r="713" ht="15.75">
      <c r="C713" s="50"/>
    </row>
    <row r="714" ht="15.75">
      <c r="C714" s="50"/>
    </row>
    <row r="715" ht="15.75">
      <c r="C715" s="50"/>
    </row>
    <row r="716" ht="15.75">
      <c r="C716" s="50"/>
    </row>
    <row r="717" ht="15.75">
      <c r="C717" s="50"/>
    </row>
    <row r="718" ht="15.75">
      <c r="C718" s="50"/>
    </row>
    <row r="719" ht="15.75">
      <c r="C719" s="50"/>
    </row>
    <row r="720" ht="15.75">
      <c r="C720" s="50"/>
    </row>
    <row r="721" ht="15.75">
      <c r="C721" s="50"/>
    </row>
    <row r="722" ht="15.75">
      <c r="C722" s="50"/>
    </row>
    <row r="723" ht="15.75">
      <c r="C723" s="50"/>
    </row>
    <row r="724" ht="15.75">
      <c r="C724" s="50"/>
    </row>
    <row r="725" ht="15.75">
      <c r="C725" s="50"/>
    </row>
    <row r="726" ht="15.75">
      <c r="C726" s="50"/>
    </row>
    <row r="727" ht="15.75">
      <c r="C727" s="50"/>
    </row>
    <row r="728" ht="15.75">
      <c r="C728" s="50"/>
    </row>
    <row r="729" ht="15.75">
      <c r="C729" s="50"/>
    </row>
    <row r="730" ht="15.75">
      <c r="C730" s="50"/>
    </row>
    <row r="731" ht="15.75">
      <c r="C731" s="50"/>
    </row>
    <row r="732" ht="15.75">
      <c r="C732" s="50"/>
    </row>
    <row r="733" ht="15.75">
      <c r="C733" s="50"/>
    </row>
    <row r="734" ht="15.75">
      <c r="C734" s="50"/>
    </row>
    <row r="735" ht="15.75">
      <c r="C735" s="50"/>
    </row>
    <row r="736" ht="15.75">
      <c r="C736" s="50"/>
    </row>
    <row r="737" ht="15.75">
      <c r="C737" s="50"/>
    </row>
    <row r="738" ht="15.75">
      <c r="C738" s="50"/>
    </row>
    <row r="739" ht="15.75">
      <c r="C739" s="50"/>
    </row>
    <row r="740" ht="15.75">
      <c r="C740" s="50"/>
    </row>
    <row r="741" ht="15.75">
      <c r="C741" s="50"/>
    </row>
    <row r="742" ht="15.75">
      <c r="C742" s="50"/>
    </row>
    <row r="743" ht="15.75">
      <c r="C743" s="50"/>
    </row>
    <row r="744" ht="15.75">
      <c r="C744" s="50"/>
    </row>
    <row r="745" ht="15.75">
      <c r="C745" s="50"/>
    </row>
    <row r="746" ht="15.75">
      <c r="C746" s="50"/>
    </row>
    <row r="747" ht="15.75">
      <c r="C747" s="50"/>
    </row>
    <row r="748" ht="15.75">
      <c r="C748" s="50"/>
    </row>
    <row r="749" ht="15.75">
      <c r="C749" s="50"/>
    </row>
    <row r="750" ht="15.75">
      <c r="C750" s="50"/>
    </row>
    <row r="751" ht="15.75">
      <c r="C751" s="50"/>
    </row>
    <row r="752" ht="15.75">
      <c r="C752" s="50"/>
    </row>
    <row r="753" ht="15.75">
      <c r="C753" s="50"/>
    </row>
    <row r="754" ht="15.75">
      <c r="C754" s="50"/>
    </row>
    <row r="755" ht="15.75">
      <c r="C755" s="50"/>
    </row>
    <row r="756" ht="15.75">
      <c r="C756" s="50"/>
    </row>
    <row r="757" ht="15.75">
      <c r="C757" s="50"/>
    </row>
    <row r="758" ht="15.75">
      <c r="C758" s="50"/>
    </row>
    <row r="759" ht="15.75">
      <c r="C759" s="50"/>
    </row>
    <row r="760" ht="15.75">
      <c r="C760" s="50"/>
    </row>
    <row r="761" ht="15.75">
      <c r="C761" s="50"/>
    </row>
    <row r="762" ht="15.75">
      <c r="C762" s="50"/>
    </row>
    <row r="763" ht="15.75">
      <c r="C763" s="50"/>
    </row>
    <row r="764" ht="15.75">
      <c r="C764" s="50"/>
    </row>
    <row r="765" ht="15.75">
      <c r="C765" s="50"/>
    </row>
    <row r="766" ht="15.75">
      <c r="C766" s="50"/>
    </row>
    <row r="767" ht="15.75">
      <c r="C767" s="50"/>
    </row>
    <row r="768" ht="15.75">
      <c r="C768" s="50"/>
    </row>
    <row r="769" ht="15.75">
      <c r="C769" s="50"/>
    </row>
    <row r="770" ht="15.75">
      <c r="C770" s="50"/>
    </row>
    <row r="771" ht="15.75">
      <c r="C771" s="50"/>
    </row>
    <row r="772" ht="15.75">
      <c r="C772" s="50"/>
    </row>
    <row r="773" ht="15.75">
      <c r="C773" s="50"/>
    </row>
    <row r="774" ht="15.75">
      <c r="C774" s="50"/>
    </row>
    <row r="775" ht="15.75">
      <c r="C775" s="50"/>
    </row>
    <row r="776" ht="15.75">
      <c r="C776" s="50"/>
    </row>
    <row r="777" ht="15.75">
      <c r="C777" s="50"/>
    </row>
    <row r="778" ht="15.75">
      <c r="C778" s="50"/>
    </row>
    <row r="779" ht="15.75">
      <c r="C779" s="50"/>
    </row>
    <row r="780" ht="15.75">
      <c r="C780" s="50"/>
    </row>
    <row r="781" ht="15.75">
      <c r="C781" s="50"/>
    </row>
    <row r="782" ht="15.75">
      <c r="C782" s="50"/>
    </row>
    <row r="783" ht="15.75">
      <c r="C783" s="50"/>
    </row>
    <row r="784" ht="15.75">
      <c r="C784" s="50"/>
    </row>
    <row r="785" ht="15.75">
      <c r="C785" s="50"/>
    </row>
    <row r="786" ht="15.75">
      <c r="C786" s="50"/>
    </row>
    <row r="787" ht="15.75">
      <c r="C787" s="50"/>
    </row>
    <row r="788" ht="15.75">
      <c r="C788" s="50"/>
    </row>
    <row r="789" ht="15.75">
      <c r="C789" s="50"/>
    </row>
    <row r="790" ht="15.75">
      <c r="C790" s="50"/>
    </row>
    <row r="791" ht="15.75">
      <c r="C791" s="50"/>
    </row>
    <row r="792" ht="15.75">
      <c r="C792" s="50"/>
    </row>
    <row r="793" ht="15.75">
      <c r="C793" s="50"/>
    </row>
    <row r="794" ht="15.75">
      <c r="C794" s="50"/>
    </row>
    <row r="795" ht="15.75">
      <c r="C795" s="50"/>
    </row>
    <row r="796" ht="15.75">
      <c r="C796" s="50"/>
    </row>
    <row r="797" ht="15.75">
      <c r="C797" s="50"/>
    </row>
    <row r="798" ht="15.75">
      <c r="C798" s="50"/>
    </row>
    <row r="799" ht="15.75">
      <c r="C799" s="50"/>
    </row>
    <row r="800" ht="15.75">
      <c r="C800" s="50"/>
    </row>
    <row r="801" ht="15.75">
      <c r="C801" s="50"/>
    </row>
    <row r="802" ht="15.75">
      <c r="C802" s="50"/>
    </row>
    <row r="803" ht="15.75">
      <c r="C803" s="50"/>
    </row>
    <row r="804" ht="15.75">
      <c r="C804" s="50"/>
    </row>
    <row r="805" ht="15.75">
      <c r="C805" s="50"/>
    </row>
    <row r="806" ht="15.75">
      <c r="C806" s="50"/>
    </row>
    <row r="807" ht="15.75">
      <c r="C807" s="50"/>
    </row>
    <row r="808" ht="15.75">
      <c r="C808" s="50"/>
    </row>
    <row r="809" ht="15.75">
      <c r="C809" s="50"/>
    </row>
    <row r="810" ht="15.75">
      <c r="C810" s="50"/>
    </row>
    <row r="811" ht="15.75">
      <c r="C811" s="50"/>
    </row>
    <row r="812" ht="15.75">
      <c r="C812" s="50"/>
    </row>
    <row r="813" ht="15.75">
      <c r="C813" s="50"/>
    </row>
    <row r="814" ht="15.75">
      <c r="C814" s="50"/>
    </row>
    <row r="815" ht="15.75">
      <c r="C815" s="50"/>
    </row>
    <row r="816" ht="15.75">
      <c r="C816" s="50"/>
    </row>
    <row r="817" ht="15.75">
      <c r="C817" s="50"/>
    </row>
    <row r="818" ht="15.75">
      <c r="C818" s="50"/>
    </row>
    <row r="819" ht="15.75">
      <c r="C819" s="50"/>
    </row>
    <row r="820" ht="15.75">
      <c r="C820" s="50"/>
    </row>
    <row r="821" ht="15.75">
      <c r="C821" s="50"/>
    </row>
    <row r="822" ht="15.75">
      <c r="C822" s="50"/>
    </row>
    <row r="823" ht="15.75">
      <c r="C823" s="50"/>
    </row>
    <row r="824" ht="15.75">
      <c r="C824" s="50"/>
    </row>
    <row r="825" ht="15.75">
      <c r="C825" s="50"/>
    </row>
    <row r="826" ht="15.75">
      <c r="C826" s="50"/>
    </row>
    <row r="827" ht="15.75">
      <c r="C827" s="50"/>
    </row>
    <row r="828" ht="15.75">
      <c r="C828" s="50"/>
    </row>
    <row r="829" ht="15.75">
      <c r="C829" s="50"/>
    </row>
    <row r="830" ht="15.75">
      <c r="C830" s="50"/>
    </row>
    <row r="831" ht="15.75">
      <c r="C831" s="50"/>
    </row>
    <row r="832" ht="15.75">
      <c r="C832" s="50"/>
    </row>
    <row r="833" ht="15.75">
      <c r="C833" s="50"/>
    </row>
    <row r="834" ht="15.75">
      <c r="C834" s="50"/>
    </row>
    <row r="835" ht="15.75">
      <c r="C835" s="50"/>
    </row>
    <row r="836" ht="15.75">
      <c r="C836" s="50"/>
    </row>
    <row r="837" ht="15.75">
      <c r="C837" s="50"/>
    </row>
    <row r="838" ht="15.75">
      <c r="C838" s="50"/>
    </row>
    <row r="839" ht="15.75">
      <c r="C839" s="50"/>
    </row>
    <row r="840" ht="15.75">
      <c r="C840" s="50"/>
    </row>
    <row r="841" ht="15.75">
      <c r="C841" s="50"/>
    </row>
    <row r="842" ht="15.75">
      <c r="C842" s="50"/>
    </row>
    <row r="843" ht="15.75">
      <c r="C843" s="50"/>
    </row>
    <row r="844" ht="15.75">
      <c r="C844" s="50"/>
    </row>
    <row r="845" ht="15.75">
      <c r="C845" s="50"/>
    </row>
    <row r="846" ht="15.75">
      <c r="C846" s="50"/>
    </row>
    <row r="847" ht="15.75">
      <c r="C847" s="50"/>
    </row>
    <row r="848" ht="15.75">
      <c r="C848" s="50"/>
    </row>
    <row r="849" ht="15.75">
      <c r="C849" s="50"/>
    </row>
    <row r="850" ht="15.75">
      <c r="C850" s="50"/>
    </row>
    <row r="851" ht="15.75">
      <c r="C851" s="50"/>
    </row>
    <row r="852" ht="15.75">
      <c r="C852" s="50"/>
    </row>
    <row r="853" ht="15.75">
      <c r="C853" s="50"/>
    </row>
    <row r="854" ht="15.75">
      <c r="C854" s="50"/>
    </row>
    <row r="855" ht="15.75">
      <c r="C855" s="50"/>
    </row>
    <row r="856" ht="15.75">
      <c r="C856" s="50"/>
    </row>
    <row r="857" ht="15.75">
      <c r="C857" s="50"/>
    </row>
    <row r="858" ht="15.75">
      <c r="C858" s="50"/>
    </row>
    <row r="859" ht="15.75">
      <c r="C859" s="50"/>
    </row>
    <row r="860" ht="15.75">
      <c r="C860" s="50"/>
    </row>
    <row r="861" ht="15.75">
      <c r="C861" s="50"/>
    </row>
    <row r="862" ht="15.75">
      <c r="C862" s="50"/>
    </row>
    <row r="863" ht="15.75">
      <c r="C863" s="50"/>
    </row>
    <row r="864" ht="15.75">
      <c r="C864" s="50"/>
    </row>
    <row r="865" ht="15.75">
      <c r="C865" s="50"/>
    </row>
    <row r="866" ht="15.75">
      <c r="C866" s="50"/>
    </row>
    <row r="867" ht="15.75">
      <c r="C867" s="50"/>
    </row>
    <row r="868" ht="15.75">
      <c r="C868" s="50"/>
    </row>
    <row r="869" ht="15.75">
      <c r="C869" s="50"/>
    </row>
    <row r="870" ht="15.75">
      <c r="C870" s="50"/>
    </row>
    <row r="871" ht="15.75">
      <c r="C871" s="50"/>
    </row>
    <row r="872" ht="15.75">
      <c r="C872" s="50"/>
    </row>
    <row r="873" ht="15.75">
      <c r="C873" s="50"/>
    </row>
    <row r="874" ht="15.75">
      <c r="C874" s="50"/>
    </row>
    <row r="875" ht="15.75">
      <c r="C875" s="50"/>
    </row>
    <row r="876" ht="15.75">
      <c r="C876" s="50"/>
    </row>
    <row r="877" ht="15.75">
      <c r="C877" s="50"/>
    </row>
    <row r="878" ht="15.75">
      <c r="C878" s="50"/>
    </row>
    <row r="879" ht="15.75">
      <c r="C879" s="50"/>
    </row>
    <row r="880" ht="15.75">
      <c r="C880" s="50"/>
    </row>
    <row r="881" ht="15.75">
      <c r="C881" s="50"/>
    </row>
    <row r="882" ht="15.75">
      <c r="C882" s="50"/>
    </row>
    <row r="883" ht="15.75">
      <c r="C883" s="50"/>
    </row>
    <row r="884" ht="15.75">
      <c r="C884" s="50"/>
    </row>
    <row r="885" ht="15.75">
      <c r="C885" s="50"/>
    </row>
    <row r="886" ht="15.75">
      <c r="C886" s="50"/>
    </row>
    <row r="887" ht="15.75">
      <c r="C887" s="50"/>
    </row>
    <row r="888" ht="15.75">
      <c r="C888" s="50"/>
    </row>
    <row r="889" ht="15.75">
      <c r="C889" s="50"/>
    </row>
    <row r="890" ht="15.75">
      <c r="C890" s="50"/>
    </row>
    <row r="891" ht="15.75">
      <c r="C891" s="50"/>
    </row>
    <row r="892" ht="15.75">
      <c r="C892" s="50"/>
    </row>
    <row r="893" ht="15.75">
      <c r="C893" s="50"/>
    </row>
    <row r="894" ht="15.75">
      <c r="C894" s="50"/>
    </row>
    <row r="895" ht="15.75">
      <c r="C895" s="50"/>
    </row>
    <row r="896" ht="15.75">
      <c r="C896" s="50"/>
    </row>
    <row r="897" ht="15.75">
      <c r="C897" s="50"/>
    </row>
    <row r="898" ht="15.75">
      <c r="C898" s="50"/>
    </row>
    <row r="899" ht="15.75">
      <c r="C899" s="50"/>
    </row>
    <row r="900" ht="15.75">
      <c r="C900" s="50"/>
    </row>
    <row r="901" ht="15.75">
      <c r="C901" s="50"/>
    </row>
    <row r="902" ht="15.75">
      <c r="C902" s="50"/>
    </row>
    <row r="903" ht="15.75">
      <c r="C903" s="50"/>
    </row>
    <row r="904" ht="15.75">
      <c r="C904" s="50"/>
    </row>
    <row r="905" ht="15.75">
      <c r="C905" s="50"/>
    </row>
    <row r="906" ht="15.75">
      <c r="C906" s="50"/>
    </row>
    <row r="907" ht="15.75">
      <c r="C907" s="50"/>
    </row>
    <row r="908" ht="15.75">
      <c r="C908" s="50"/>
    </row>
    <row r="909" ht="15.75">
      <c r="C909" s="50"/>
    </row>
    <row r="910" ht="15.75">
      <c r="C910" s="50"/>
    </row>
    <row r="911" ht="15.75">
      <c r="C911" s="50"/>
    </row>
    <row r="912" ht="15.75">
      <c r="C912" s="50"/>
    </row>
    <row r="913" ht="15.75">
      <c r="C913" s="50"/>
    </row>
    <row r="914" ht="15.75">
      <c r="C914" s="50"/>
    </row>
    <row r="915" ht="15.75">
      <c r="C915" s="50"/>
    </row>
    <row r="916" ht="15.75">
      <c r="C916" s="50"/>
    </row>
    <row r="917" ht="15.75">
      <c r="C917" s="50"/>
    </row>
    <row r="918" ht="15.75">
      <c r="C918" s="50"/>
    </row>
    <row r="919" ht="15.75">
      <c r="C919" s="50"/>
    </row>
    <row r="920" ht="15.75">
      <c r="C920" s="50"/>
    </row>
    <row r="921" ht="15.75">
      <c r="C921" s="50"/>
    </row>
    <row r="922" ht="15.75">
      <c r="C922" s="50"/>
    </row>
    <row r="923" ht="15.75">
      <c r="C923" s="50"/>
    </row>
    <row r="924" ht="15.75">
      <c r="C924" s="50"/>
    </row>
    <row r="925" ht="15.75">
      <c r="C925" s="50"/>
    </row>
    <row r="926" ht="15.75">
      <c r="C926" s="50"/>
    </row>
    <row r="927" ht="15.75">
      <c r="C927" s="50"/>
    </row>
    <row r="928" ht="15.75">
      <c r="C928" s="50"/>
    </row>
    <row r="929" ht="15.75">
      <c r="C929" s="50"/>
    </row>
    <row r="930" ht="15.75">
      <c r="C930" s="50"/>
    </row>
    <row r="931" ht="15.75">
      <c r="C931" s="50"/>
    </row>
    <row r="932" ht="15.75">
      <c r="C932" s="50"/>
    </row>
    <row r="933" ht="15.75">
      <c r="C933" s="50"/>
    </row>
    <row r="934" ht="15.75">
      <c r="C934" s="50"/>
    </row>
    <row r="935" ht="15.75">
      <c r="C935" s="50"/>
    </row>
    <row r="936" ht="15.75">
      <c r="C936" s="50"/>
    </row>
    <row r="937" ht="15.75">
      <c r="C937" s="50"/>
    </row>
    <row r="938" ht="15.75">
      <c r="C938" s="50"/>
    </row>
    <row r="939" ht="15.75">
      <c r="C939" s="50"/>
    </row>
    <row r="940" ht="15.75">
      <c r="C940" s="50"/>
    </row>
    <row r="941" ht="15.75">
      <c r="C941" s="50"/>
    </row>
    <row r="942" ht="15.75">
      <c r="C942" s="50"/>
    </row>
    <row r="943" ht="15.75">
      <c r="C943" s="50"/>
    </row>
    <row r="944" ht="15.75">
      <c r="C944" s="50"/>
    </row>
    <row r="945" ht="15.75">
      <c r="C945" s="50"/>
    </row>
    <row r="946" ht="15.75">
      <c r="C946" s="50"/>
    </row>
    <row r="947" ht="15.75">
      <c r="C947" s="50"/>
    </row>
    <row r="948" ht="15.75">
      <c r="C948" s="50"/>
    </row>
    <row r="949" ht="15.75">
      <c r="C949" s="50"/>
    </row>
    <row r="950" ht="15.75">
      <c r="C950" s="50"/>
    </row>
    <row r="951" ht="15.75">
      <c r="C951" s="50"/>
    </row>
    <row r="952" ht="15.75">
      <c r="C952" s="50"/>
    </row>
    <row r="953" ht="15.75">
      <c r="C953" s="50"/>
    </row>
    <row r="954" ht="15.75">
      <c r="C954" s="50"/>
    </row>
  </sheetData>
  <sheetProtection/>
  <mergeCells count="8">
    <mergeCell ref="B8:C8"/>
    <mergeCell ref="B9:C9"/>
    <mergeCell ref="B1:C1"/>
    <mergeCell ref="B2:C2"/>
    <mergeCell ref="B3:C3"/>
    <mergeCell ref="B6:C6"/>
    <mergeCell ref="B7:C7"/>
    <mergeCell ref="A4:C4"/>
  </mergeCells>
  <printOptions/>
  <pageMargins left="1.141732283464567" right="0.7086614173228347" top="0.7480314960629921" bottom="0.7480314960629921" header="0.31496062992125984" footer="0.31496062992125984"/>
  <pageSetup fitToHeight="1" fitToWidth="1"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pageSetUpPr fitToPage="1"/>
  </sheetPr>
  <dimension ref="A1:C958"/>
  <sheetViews>
    <sheetView zoomScalePageLayoutView="0" workbookViewId="0" topLeftCell="A1">
      <selection activeCell="H19" sqref="H19"/>
    </sheetView>
  </sheetViews>
  <sheetFormatPr defaultColWidth="9.00390625" defaultRowHeight="12.75"/>
  <cols>
    <col min="1" max="1" width="57.00390625" style="1" customWidth="1"/>
    <col min="2" max="2" width="13.625" style="1" customWidth="1"/>
    <col min="3" max="3" width="14.375" style="1" customWidth="1"/>
    <col min="4" max="16384" width="9.125" style="1" customWidth="1"/>
  </cols>
  <sheetData>
    <row r="1" spans="1:3" ht="18.75">
      <c r="A1" s="380" t="s">
        <v>177</v>
      </c>
      <c r="B1" s="380"/>
      <c r="C1" s="434"/>
    </row>
    <row r="2" spans="1:3" ht="18.75">
      <c r="A2" s="380" t="s">
        <v>825</v>
      </c>
      <c r="B2" s="380"/>
      <c r="C2" s="434"/>
    </row>
    <row r="3" spans="1:3" ht="18.75">
      <c r="A3" s="380" t="s">
        <v>45</v>
      </c>
      <c r="B3" s="380"/>
      <c r="C3" s="434"/>
    </row>
    <row r="4" spans="1:3" ht="18.75">
      <c r="A4" s="423" t="s">
        <v>826</v>
      </c>
      <c r="B4" s="423"/>
      <c r="C4" s="423"/>
    </row>
    <row r="5" spans="1:3" ht="18.75">
      <c r="A5" s="30"/>
      <c r="B5" s="30"/>
      <c r="C5" s="12"/>
    </row>
    <row r="6" spans="1:3" ht="18.75">
      <c r="A6" s="415" t="s">
        <v>338</v>
      </c>
      <c r="B6" s="415"/>
      <c r="C6" s="431"/>
    </row>
    <row r="7" spans="1:3" ht="18.75">
      <c r="A7" s="85"/>
      <c r="B7" s="85"/>
      <c r="C7" s="12"/>
    </row>
    <row r="8" spans="1:3" ht="18.75">
      <c r="A8" s="419" t="s">
        <v>179</v>
      </c>
      <c r="B8" s="428"/>
      <c r="C8" s="431"/>
    </row>
    <row r="9" spans="1:3" ht="81" customHeight="1">
      <c r="A9" s="421" t="s">
        <v>857</v>
      </c>
      <c r="B9" s="430"/>
      <c r="C9" s="431"/>
    </row>
    <row r="10" spans="1:3" ht="18.75">
      <c r="A10" s="31"/>
      <c r="B10" s="32"/>
      <c r="C10" s="12"/>
    </row>
    <row r="11" spans="1:3" ht="18.75">
      <c r="A11" s="60" t="s">
        <v>180</v>
      </c>
      <c r="B11" s="432" t="s">
        <v>282</v>
      </c>
      <c r="C11" s="433"/>
    </row>
    <row r="12" spans="1:3" ht="18.75">
      <c r="A12" s="172"/>
      <c r="B12" s="170" t="s">
        <v>347</v>
      </c>
      <c r="C12" s="171" t="s">
        <v>810</v>
      </c>
    </row>
    <row r="13" spans="1:3" ht="18.75">
      <c r="A13" s="159" t="s">
        <v>181</v>
      </c>
      <c r="B13" s="296">
        <f>B15+B16+B17+B18+B19+B20+B21+B22+B23+B24</f>
        <v>612.6899999999999</v>
      </c>
      <c r="C13" s="296">
        <f>C15+C16+C17+C18+C19+C20+C21+C22+C23+C24</f>
        <v>595.89</v>
      </c>
    </row>
    <row r="14" spans="1:3" ht="18.75">
      <c r="A14" s="159"/>
      <c r="B14" s="297"/>
      <c r="C14" s="298"/>
    </row>
    <row r="15" spans="1:3" ht="18.75">
      <c r="A15" s="173" t="s">
        <v>190</v>
      </c>
      <c r="B15" s="299">
        <v>405.21</v>
      </c>
      <c r="C15" s="300">
        <v>398.28</v>
      </c>
    </row>
    <row r="16" spans="1:3" ht="18.75">
      <c r="A16" s="173" t="s">
        <v>191</v>
      </c>
      <c r="B16" s="299">
        <v>66.57</v>
      </c>
      <c r="C16" s="300">
        <v>64.98</v>
      </c>
    </row>
    <row r="17" spans="1:3" ht="18.75">
      <c r="A17" s="56" t="s">
        <v>182</v>
      </c>
      <c r="B17" s="299">
        <v>49.95</v>
      </c>
      <c r="C17" s="300">
        <v>48.09</v>
      </c>
    </row>
    <row r="18" spans="1:3" ht="18.75">
      <c r="A18" s="173" t="s">
        <v>183</v>
      </c>
      <c r="B18" s="299">
        <v>21.84</v>
      </c>
      <c r="C18" s="300">
        <v>20.52</v>
      </c>
    </row>
    <row r="19" spans="1:3" ht="18.75">
      <c r="A19" s="173" t="s">
        <v>184</v>
      </c>
      <c r="B19" s="299">
        <v>11.79</v>
      </c>
      <c r="C19" s="300">
        <v>11.52</v>
      </c>
    </row>
    <row r="20" spans="1:3" ht="18.75">
      <c r="A20" s="173" t="s">
        <v>185</v>
      </c>
      <c r="B20" s="299">
        <v>6.75</v>
      </c>
      <c r="C20" s="300">
        <v>6.48</v>
      </c>
    </row>
    <row r="21" spans="1:3" ht="18.75">
      <c r="A21" s="56" t="s">
        <v>186</v>
      </c>
      <c r="B21" s="299">
        <v>0.9</v>
      </c>
      <c r="C21" s="300">
        <v>0.48</v>
      </c>
    </row>
    <row r="22" spans="1:3" ht="18.75">
      <c r="A22" s="56" t="s">
        <v>187</v>
      </c>
      <c r="B22" s="299">
        <v>7.86</v>
      </c>
      <c r="C22" s="300">
        <v>7.77</v>
      </c>
    </row>
    <row r="23" spans="1:3" ht="18.75">
      <c r="A23" s="56" t="s">
        <v>189</v>
      </c>
      <c r="B23" s="299">
        <v>35.04</v>
      </c>
      <c r="C23" s="300">
        <v>31.68</v>
      </c>
    </row>
    <row r="24" spans="1:3" ht="18.75">
      <c r="A24" s="161" t="s">
        <v>188</v>
      </c>
      <c r="B24" s="301">
        <v>6.78</v>
      </c>
      <c r="C24" s="302">
        <v>6.09</v>
      </c>
    </row>
    <row r="25" spans="1:3" ht="18.75">
      <c r="A25" s="149"/>
      <c r="B25" s="174"/>
      <c r="C25" s="12"/>
    </row>
    <row r="26" spans="1:3" ht="18.75">
      <c r="A26" s="149"/>
      <c r="B26" s="174"/>
      <c r="C26" s="12"/>
    </row>
    <row r="27" spans="1:2" ht="15.75">
      <c r="A27" s="41"/>
      <c r="B27" s="144"/>
    </row>
    <row r="28" spans="1:2" ht="15.75">
      <c r="A28" s="38"/>
      <c r="B28" s="40"/>
    </row>
    <row r="29" spans="1:2" ht="15.75">
      <c r="A29" s="38"/>
      <c r="B29" s="40"/>
    </row>
    <row r="30" spans="1:2" ht="15.75">
      <c r="A30" s="38"/>
      <c r="B30" s="40"/>
    </row>
    <row r="31" spans="1:2" ht="15.75">
      <c r="A31" s="38"/>
      <c r="B31" s="40"/>
    </row>
    <row r="32" spans="1:2" ht="15.75">
      <c r="A32" s="38"/>
      <c r="B32" s="40"/>
    </row>
    <row r="33" spans="1:2" ht="15.75">
      <c r="A33" s="38"/>
      <c r="B33" s="40"/>
    </row>
    <row r="34" spans="1:2" ht="15.75">
      <c r="A34" s="38"/>
      <c r="B34" s="40"/>
    </row>
    <row r="35" spans="1:2" ht="15.75">
      <c r="A35" s="38"/>
      <c r="B35" s="40"/>
    </row>
    <row r="36" spans="1:2" ht="15.75">
      <c r="A36" s="41"/>
      <c r="B36" s="40"/>
    </row>
    <row r="37" spans="1:2" ht="15.75">
      <c r="A37" s="41"/>
      <c r="B37" s="42"/>
    </row>
    <row r="38" spans="1:2" ht="15.75">
      <c r="A38" s="38"/>
      <c r="B38" s="43"/>
    </row>
    <row r="39" spans="1:2" ht="15.75">
      <c r="A39" s="44"/>
      <c r="B39" s="40"/>
    </row>
    <row r="40" spans="1:2" ht="15.75">
      <c r="A40" s="45"/>
      <c r="B40" s="46"/>
    </row>
    <row r="41" spans="1:2" ht="15.75">
      <c r="A41" s="45"/>
      <c r="B41" s="46"/>
    </row>
    <row r="42" spans="1:2" ht="15.75">
      <c r="A42" s="45"/>
      <c r="B42" s="46"/>
    </row>
    <row r="43" spans="1:2" ht="15.75">
      <c r="A43" s="45"/>
      <c r="B43" s="46"/>
    </row>
    <row r="44" spans="1:2" ht="15.75">
      <c r="A44" s="45"/>
      <c r="B44" s="46"/>
    </row>
    <row r="45" spans="1:2" ht="15.75">
      <c r="A45" s="45"/>
      <c r="B45" s="46"/>
    </row>
    <row r="46" spans="1:2" ht="15.75">
      <c r="A46" s="45"/>
      <c r="B46" s="46"/>
    </row>
    <row r="47" spans="1:2" ht="15.75">
      <c r="A47" s="47"/>
      <c r="B47" s="46"/>
    </row>
    <row r="48" spans="1:2" ht="15.75">
      <c r="A48" s="48"/>
      <c r="B48" s="49"/>
    </row>
    <row r="49" ht="15.75">
      <c r="B49" s="50"/>
    </row>
    <row r="50" ht="15.75">
      <c r="B50" s="50"/>
    </row>
    <row r="51" ht="15.75">
      <c r="B51" s="50"/>
    </row>
    <row r="52" ht="15.75">
      <c r="B52" s="50"/>
    </row>
    <row r="53" ht="15.75">
      <c r="B53" s="50"/>
    </row>
    <row r="54" ht="15.75">
      <c r="B54" s="50"/>
    </row>
    <row r="55" ht="15.75">
      <c r="B55" s="50"/>
    </row>
    <row r="56" ht="15.75">
      <c r="B56" s="50"/>
    </row>
    <row r="57" ht="15.75">
      <c r="B57" s="50"/>
    </row>
    <row r="58" ht="15.75">
      <c r="B58" s="50"/>
    </row>
    <row r="59" ht="15.75">
      <c r="B59" s="50"/>
    </row>
    <row r="60" ht="15.75">
      <c r="B60" s="50"/>
    </row>
    <row r="61" ht="15.75">
      <c r="B61" s="50"/>
    </row>
    <row r="62" ht="15.75">
      <c r="B62" s="50"/>
    </row>
    <row r="63" ht="15.75">
      <c r="B63" s="50"/>
    </row>
    <row r="64" ht="15.75">
      <c r="B64" s="50"/>
    </row>
    <row r="65" ht="15.75">
      <c r="B65" s="50"/>
    </row>
    <row r="66" ht="15.75">
      <c r="B66" s="50"/>
    </row>
    <row r="67" ht="15.75">
      <c r="B67" s="50"/>
    </row>
    <row r="68" ht="15.75">
      <c r="B68" s="50"/>
    </row>
    <row r="69" ht="15.75">
      <c r="B69" s="50"/>
    </row>
    <row r="70" ht="15.75">
      <c r="B70" s="50"/>
    </row>
    <row r="71" ht="15.75">
      <c r="B71" s="50"/>
    </row>
    <row r="72" ht="15.75">
      <c r="B72" s="50"/>
    </row>
    <row r="73" ht="15.75">
      <c r="B73" s="50"/>
    </row>
    <row r="74" ht="15.75">
      <c r="B74" s="50"/>
    </row>
    <row r="75" ht="15.75">
      <c r="B75" s="50"/>
    </row>
    <row r="76" ht="15.75">
      <c r="B76" s="50"/>
    </row>
    <row r="77" ht="15.75">
      <c r="B77" s="50"/>
    </row>
    <row r="78" ht="15.75">
      <c r="B78" s="50"/>
    </row>
    <row r="79" ht="15.75">
      <c r="B79" s="50"/>
    </row>
    <row r="80" ht="15.75">
      <c r="B80" s="50"/>
    </row>
    <row r="81" ht="15.75">
      <c r="B81" s="50"/>
    </row>
    <row r="82" ht="15.75">
      <c r="B82" s="50"/>
    </row>
    <row r="83" ht="15.75">
      <c r="B83" s="50"/>
    </row>
    <row r="84" ht="15.75">
      <c r="B84" s="50"/>
    </row>
    <row r="85" ht="15.75">
      <c r="B85" s="50"/>
    </row>
    <row r="86" ht="15.75">
      <c r="B86" s="50"/>
    </row>
    <row r="87" ht="15.75">
      <c r="B87" s="50"/>
    </row>
    <row r="88" ht="15.75">
      <c r="B88" s="50"/>
    </row>
    <row r="89" ht="15.75">
      <c r="B89" s="50"/>
    </row>
    <row r="90" ht="15.75">
      <c r="B90" s="50"/>
    </row>
    <row r="91" ht="15.75">
      <c r="B91" s="50"/>
    </row>
    <row r="92" ht="15.75">
      <c r="B92" s="50"/>
    </row>
    <row r="93" ht="15.75">
      <c r="B93" s="50"/>
    </row>
    <row r="94" ht="15.75">
      <c r="B94" s="50"/>
    </row>
    <row r="95" ht="15.75">
      <c r="B95" s="50"/>
    </row>
    <row r="96" ht="15.75">
      <c r="B96" s="50"/>
    </row>
    <row r="97" ht="15.75">
      <c r="B97" s="50"/>
    </row>
    <row r="98" ht="15.75">
      <c r="B98" s="50"/>
    </row>
    <row r="99" ht="15.75">
      <c r="B99" s="50"/>
    </row>
    <row r="100" ht="15.75">
      <c r="B100" s="50"/>
    </row>
    <row r="101" ht="15.75">
      <c r="B101" s="50"/>
    </row>
    <row r="102" ht="15.75">
      <c r="B102" s="50"/>
    </row>
    <row r="103" ht="15.75">
      <c r="B103" s="50"/>
    </row>
    <row r="104" ht="15.75">
      <c r="B104" s="50"/>
    </row>
    <row r="105" ht="15.75">
      <c r="B105" s="50"/>
    </row>
    <row r="106" ht="15.75">
      <c r="B106" s="50"/>
    </row>
    <row r="107" ht="15.75">
      <c r="B107" s="50"/>
    </row>
    <row r="108" ht="15.75">
      <c r="B108" s="50"/>
    </row>
    <row r="109" ht="15.75">
      <c r="B109" s="50"/>
    </row>
    <row r="110" ht="15.75">
      <c r="B110" s="50"/>
    </row>
    <row r="111" ht="15.75">
      <c r="B111" s="50"/>
    </row>
    <row r="112" ht="15.75">
      <c r="B112" s="50"/>
    </row>
    <row r="113" ht="15.75">
      <c r="B113" s="50"/>
    </row>
    <row r="114" ht="15.75">
      <c r="B114" s="50"/>
    </row>
    <row r="115" ht="15.75">
      <c r="B115" s="50"/>
    </row>
    <row r="116" ht="15.75">
      <c r="B116" s="50"/>
    </row>
    <row r="117" ht="15.75">
      <c r="B117" s="50"/>
    </row>
    <row r="118" ht="15.75">
      <c r="B118" s="50"/>
    </row>
    <row r="119" ht="15.75">
      <c r="B119" s="50"/>
    </row>
    <row r="120" ht="15.75">
      <c r="B120" s="50"/>
    </row>
    <row r="121" ht="15.75">
      <c r="B121" s="50"/>
    </row>
    <row r="122" ht="15.75">
      <c r="B122" s="50"/>
    </row>
    <row r="123" ht="15.75">
      <c r="B123" s="50"/>
    </row>
    <row r="124" ht="15.75">
      <c r="B124" s="50"/>
    </row>
    <row r="125" ht="15.75">
      <c r="B125" s="50"/>
    </row>
    <row r="126" ht="15.75">
      <c r="B126" s="50"/>
    </row>
    <row r="127" ht="15.75">
      <c r="B127" s="50"/>
    </row>
    <row r="128" ht="15.75">
      <c r="B128" s="50"/>
    </row>
    <row r="129" ht="15.75">
      <c r="B129" s="50"/>
    </row>
    <row r="130" ht="15.75">
      <c r="B130" s="50"/>
    </row>
    <row r="131" ht="15.75">
      <c r="B131" s="50"/>
    </row>
    <row r="132" ht="15.75">
      <c r="B132" s="50"/>
    </row>
    <row r="133" ht="15.75">
      <c r="B133" s="50"/>
    </row>
    <row r="134" ht="15.75">
      <c r="B134" s="50"/>
    </row>
    <row r="135" ht="15.75">
      <c r="B135" s="50"/>
    </row>
    <row r="136" ht="15.75">
      <c r="B136" s="50"/>
    </row>
    <row r="137" ht="15.75">
      <c r="B137" s="50"/>
    </row>
    <row r="138" ht="15.75">
      <c r="B138" s="50"/>
    </row>
    <row r="139" ht="15.75">
      <c r="B139" s="50"/>
    </row>
    <row r="140" ht="15.75">
      <c r="B140" s="50"/>
    </row>
    <row r="141" ht="15.75">
      <c r="B141" s="50"/>
    </row>
    <row r="142" ht="15.75">
      <c r="B142" s="50"/>
    </row>
    <row r="143" ht="15.75">
      <c r="B143" s="50"/>
    </row>
    <row r="144" ht="15.75">
      <c r="B144" s="50"/>
    </row>
    <row r="145" ht="15.75">
      <c r="B145" s="50"/>
    </row>
    <row r="146" ht="15.75">
      <c r="B146" s="50"/>
    </row>
    <row r="147" ht="15.75">
      <c r="B147" s="50"/>
    </row>
    <row r="148" ht="15.75">
      <c r="B148" s="50"/>
    </row>
    <row r="149" ht="15.75">
      <c r="B149" s="50"/>
    </row>
    <row r="150" ht="15.75">
      <c r="B150" s="50"/>
    </row>
    <row r="151" ht="15.75">
      <c r="B151" s="50"/>
    </row>
    <row r="152" ht="15.75">
      <c r="B152" s="50"/>
    </row>
    <row r="153" ht="15.75">
      <c r="B153" s="50"/>
    </row>
    <row r="154" ht="15.75">
      <c r="B154" s="50"/>
    </row>
    <row r="155" ht="15.75">
      <c r="B155" s="50"/>
    </row>
    <row r="156" ht="15.75">
      <c r="B156" s="50"/>
    </row>
    <row r="157" ht="15.75">
      <c r="B157" s="50"/>
    </row>
    <row r="158" ht="15.75">
      <c r="B158" s="50"/>
    </row>
    <row r="159" ht="15.75">
      <c r="B159" s="50"/>
    </row>
    <row r="160" ht="15.75">
      <c r="B160" s="50"/>
    </row>
    <row r="161" ht="15.75">
      <c r="B161" s="50"/>
    </row>
    <row r="162" ht="15.75">
      <c r="B162" s="50"/>
    </row>
    <row r="163" ht="15.75">
      <c r="B163" s="50"/>
    </row>
    <row r="164" ht="15.75">
      <c r="B164" s="50"/>
    </row>
    <row r="165" ht="15.75">
      <c r="B165" s="50"/>
    </row>
    <row r="166" ht="15.75">
      <c r="B166" s="50"/>
    </row>
    <row r="167" ht="15.75">
      <c r="B167" s="50"/>
    </row>
    <row r="168" ht="15.75">
      <c r="B168" s="50"/>
    </row>
    <row r="169" ht="15.75">
      <c r="B169" s="50"/>
    </row>
    <row r="170" ht="15.75">
      <c r="B170" s="50"/>
    </row>
    <row r="171" ht="15.75">
      <c r="B171" s="50"/>
    </row>
    <row r="172" ht="15.75">
      <c r="B172" s="50"/>
    </row>
    <row r="173" ht="15.75">
      <c r="B173" s="50"/>
    </row>
    <row r="174" ht="15.75">
      <c r="B174" s="50"/>
    </row>
    <row r="175" ht="15.75">
      <c r="B175" s="50"/>
    </row>
    <row r="176" ht="15.75">
      <c r="B176" s="50"/>
    </row>
    <row r="177" ht="15.75">
      <c r="B177" s="50"/>
    </row>
    <row r="178" ht="15.75">
      <c r="B178" s="50"/>
    </row>
    <row r="179" ht="15.75">
      <c r="B179" s="50"/>
    </row>
    <row r="180" ht="15.75">
      <c r="B180" s="50"/>
    </row>
    <row r="181" ht="15.75">
      <c r="B181" s="50"/>
    </row>
    <row r="182" ht="15.75">
      <c r="B182" s="50"/>
    </row>
    <row r="183" ht="15.75">
      <c r="B183" s="50"/>
    </row>
    <row r="184" ht="15.75">
      <c r="B184" s="50"/>
    </row>
    <row r="185" ht="15.75">
      <c r="B185" s="50"/>
    </row>
    <row r="186" ht="15.75">
      <c r="B186" s="50"/>
    </row>
    <row r="187" ht="15.75">
      <c r="B187" s="50"/>
    </row>
    <row r="188" ht="15.75">
      <c r="B188" s="50"/>
    </row>
    <row r="189" ht="15.75">
      <c r="B189" s="50"/>
    </row>
    <row r="190" ht="15.75">
      <c r="B190" s="50"/>
    </row>
    <row r="191" ht="15.75">
      <c r="B191" s="50"/>
    </row>
    <row r="192" ht="15.75">
      <c r="B192" s="50"/>
    </row>
    <row r="193" ht="15.75">
      <c r="B193" s="50"/>
    </row>
    <row r="194" ht="15.75">
      <c r="B194" s="50"/>
    </row>
    <row r="195" ht="15.75">
      <c r="B195" s="50"/>
    </row>
    <row r="196" ht="15.75">
      <c r="B196" s="50"/>
    </row>
    <row r="197" ht="15.75">
      <c r="B197" s="50"/>
    </row>
    <row r="198" ht="15.75">
      <c r="B198" s="50"/>
    </row>
    <row r="199" ht="15.75">
      <c r="B199" s="50"/>
    </row>
    <row r="200" ht="15.75">
      <c r="B200" s="50"/>
    </row>
    <row r="201" ht="15.75">
      <c r="B201" s="50"/>
    </row>
    <row r="202" ht="15.75">
      <c r="B202" s="50"/>
    </row>
    <row r="203" ht="15.75">
      <c r="B203" s="50"/>
    </row>
    <row r="204" ht="15.75">
      <c r="B204" s="50"/>
    </row>
    <row r="205" ht="15.75">
      <c r="B205" s="50"/>
    </row>
    <row r="206" ht="15.75">
      <c r="B206" s="50"/>
    </row>
    <row r="207" ht="15.75">
      <c r="B207" s="50"/>
    </row>
    <row r="208" ht="15.75">
      <c r="B208" s="50"/>
    </row>
    <row r="209" ht="15.75">
      <c r="B209" s="50"/>
    </row>
    <row r="210" ht="15.75">
      <c r="B210" s="50"/>
    </row>
    <row r="211" ht="15.75">
      <c r="B211" s="50"/>
    </row>
    <row r="212" ht="15.75">
      <c r="B212" s="50"/>
    </row>
    <row r="213" ht="15.75">
      <c r="B213" s="50"/>
    </row>
    <row r="214" ht="15.75">
      <c r="B214" s="50"/>
    </row>
    <row r="215" ht="15.75">
      <c r="B215" s="50"/>
    </row>
    <row r="216" ht="15.75">
      <c r="B216" s="50"/>
    </row>
    <row r="217" ht="15.75">
      <c r="B217" s="50"/>
    </row>
    <row r="218" ht="15.75">
      <c r="B218" s="50"/>
    </row>
    <row r="219" ht="15.75">
      <c r="B219" s="50"/>
    </row>
    <row r="220" ht="15.75">
      <c r="B220" s="50"/>
    </row>
    <row r="221" ht="15.75">
      <c r="B221" s="50"/>
    </row>
    <row r="222" ht="15.75">
      <c r="B222" s="50"/>
    </row>
    <row r="223" ht="15.75">
      <c r="B223" s="50"/>
    </row>
    <row r="224" ht="15.75">
      <c r="B224" s="50"/>
    </row>
    <row r="225" ht="15.75">
      <c r="B225" s="50"/>
    </row>
    <row r="226" ht="15.75">
      <c r="B226" s="50"/>
    </row>
    <row r="227" ht="15.75">
      <c r="B227" s="50"/>
    </row>
    <row r="228" ht="15.75">
      <c r="B228" s="50"/>
    </row>
    <row r="229" ht="15.75">
      <c r="B229" s="50"/>
    </row>
    <row r="230" ht="15.75">
      <c r="B230" s="50"/>
    </row>
    <row r="231" ht="15.75">
      <c r="B231" s="50"/>
    </row>
    <row r="232" ht="15.75">
      <c r="B232" s="50"/>
    </row>
    <row r="233" ht="15.75">
      <c r="B233" s="50"/>
    </row>
    <row r="234" ht="15.75">
      <c r="B234" s="50"/>
    </row>
    <row r="235" ht="15.75">
      <c r="B235" s="50"/>
    </row>
    <row r="236" ht="15.75">
      <c r="B236" s="50"/>
    </row>
    <row r="237" ht="15.75">
      <c r="B237" s="50"/>
    </row>
    <row r="238" ht="15.75">
      <c r="B238" s="50"/>
    </row>
    <row r="239" ht="15.75">
      <c r="B239" s="50"/>
    </row>
    <row r="240" ht="15.75">
      <c r="B240" s="50"/>
    </row>
    <row r="241" ht="15.75">
      <c r="B241" s="50"/>
    </row>
    <row r="242" ht="15.75">
      <c r="B242" s="50"/>
    </row>
    <row r="243" ht="15.75">
      <c r="B243" s="50"/>
    </row>
    <row r="244" ht="15.75">
      <c r="B244" s="50"/>
    </row>
    <row r="245" ht="15.75">
      <c r="B245" s="50"/>
    </row>
    <row r="246" ht="15.75">
      <c r="B246" s="50"/>
    </row>
    <row r="247" ht="15.75">
      <c r="B247" s="50"/>
    </row>
    <row r="248" ht="15.75">
      <c r="B248" s="50"/>
    </row>
    <row r="249" ht="15.75">
      <c r="B249" s="50"/>
    </row>
    <row r="250" ht="15.75">
      <c r="B250" s="50"/>
    </row>
    <row r="251" ht="15.75">
      <c r="B251" s="50"/>
    </row>
    <row r="252" ht="15.75">
      <c r="B252" s="50"/>
    </row>
    <row r="253" ht="15.75">
      <c r="B253" s="50"/>
    </row>
    <row r="254" ht="15.75">
      <c r="B254" s="50"/>
    </row>
    <row r="255" ht="15.75">
      <c r="B255" s="50"/>
    </row>
    <row r="256" ht="15.75">
      <c r="B256" s="50"/>
    </row>
    <row r="257" ht="15.75">
      <c r="B257" s="50"/>
    </row>
    <row r="258" ht="15.75">
      <c r="B258" s="50"/>
    </row>
    <row r="259" ht="15.75">
      <c r="B259" s="50"/>
    </row>
    <row r="260" ht="15.75">
      <c r="B260" s="50"/>
    </row>
    <row r="261" ht="15.75">
      <c r="B261" s="50"/>
    </row>
    <row r="262" ht="15.75">
      <c r="B262" s="50"/>
    </row>
    <row r="263" ht="15.75">
      <c r="B263" s="50"/>
    </row>
    <row r="264" ht="15.75">
      <c r="B264" s="50"/>
    </row>
    <row r="265" ht="15.75">
      <c r="B265" s="50"/>
    </row>
    <row r="266" ht="15.75">
      <c r="B266" s="50"/>
    </row>
    <row r="267" ht="15.75">
      <c r="B267" s="50"/>
    </row>
    <row r="268" ht="15.75">
      <c r="B268" s="50"/>
    </row>
    <row r="269" ht="15.75">
      <c r="B269" s="50"/>
    </row>
    <row r="270" ht="15.75">
      <c r="B270" s="50"/>
    </row>
    <row r="271" ht="15.75">
      <c r="B271" s="50"/>
    </row>
    <row r="272" ht="15.75">
      <c r="B272" s="50"/>
    </row>
    <row r="273" ht="15.75">
      <c r="B273" s="50"/>
    </row>
    <row r="274" ht="15.75">
      <c r="B274" s="50"/>
    </row>
    <row r="275" ht="15.75">
      <c r="B275" s="50"/>
    </row>
    <row r="276" ht="15.75">
      <c r="B276" s="50"/>
    </row>
    <row r="277" ht="15.75">
      <c r="B277" s="50"/>
    </row>
    <row r="278" ht="15.75">
      <c r="B278" s="50"/>
    </row>
    <row r="279" ht="15.75">
      <c r="B279" s="50"/>
    </row>
    <row r="280" ht="15.75">
      <c r="B280" s="50"/>
    </row>
    <row r="281" ht="15.75">
      <c r="B281" s="50"/>
    </row>
    <row r="282" ht="15.75">
      <c r="B282" s="50"/>
    </row>
    <row r="283" ht="15.75">
      <c r="B283" s="50"/>
    </row>
    <row r="284" ht="15.75">
      <c r="B284" s="50"/>
    </row>
    <row r="285" ht="15.75">
      <c r="B285" s="50"/>
    </row>
    <row r="286" ht="15.75">
      <c r="B286" s="50"/>
    </row>
    <row r="287" ht="15.75">
      <c r="B287" s="50"/>
    </row>
    <row r="288" ht="15.75">
      <c r="B288" s="50"/>
    </row>
    <row r="289" ht="15.75">
      <c r="B289" s="50"/>
    </row>
    <row r="290" ht="15.75">
      <c r="B290" s="50"/>
    </row>
    <row r="291" ht="15.75">
      <c r="B291" s="50"/>
    </row>
    <row r="292" ht="15.75">
      <c r="B292" s="50"/>
    </row>
    <row r="293" ht="15.75">
      <c r="B293" s="50"/>
    </row>
    <row r="294" ht="15.75">
      <c r="B294" s="50"/>
    </row>
    <row r="295" ht="15.75">
      <c r="B295" s="50"/>
    </row>
    <row r="296" ht="15.75">
      <c r="B296" s="50"/>
    </row>
    <row r="297" ht="15.75">
      <c r="B297" s="50"/>
    </row>
    <row r="298" ht="15.75">
      <c r="B298" s="50"/>
    </row>
    <row r="299" ht="15.75">
      <c r="B299" s="50"/>
    </row>
    <row r="300" ht="15.75">
      <c r="B300" s="50"/>
    </row>
    <row r="301" ht="15.75">
      <c r="B301" s="50"/>
    </row>
    <row r="302" ht="15.75">
      <c r="B302" s="50"/>
    </row>
    <row r="303" ht="15.75">
      <c r="B303" s="50"/>
    </row>
    <row r="304" ht="15.75">
      <c r="B304" s="50"/>
    </row>
    <row r="305" ht="15.75">
      <c r="B305" s="50"/>
    </row>
    <row r="306" ht="15.75">
      <c r="B306" s="50"/>
    </row>
    <row r="307" ht="15.75">
      <c r="B307" s="50"/>
    </row>
    <row r="308" ht="15.75">
      <c r="B308" s="50"/>
    </row>
    <row r="309" ht="15.75">
      <c r="B309" s="50"/>
    </row>
    <row r="310" ht="15.75">
      <c r="B310" s="50"/>
    </row>
    <row r="311" ht="15.75">
      <c r="B311" s="50"/>
    </row>
    <row r="312" ht="15.75">
      <c r="B312" s="50"/>
    </row>
    <row r="313" ht="15.75">
      <c r="B313" s="50"/>
    </row>
    <row r="314" ht="15.75">
      <c r="B314" s="50"/>
    </row>
    <row r="315" ht="15.75">
      <c r="B315" s="50"/>
    </row>
    <row r="316" ht="15.75">
      <c r="B316" s="50"/>
    </row>
    <row r="317" ht="15.75">
      <c r="B317" s="50"/>
    </row>
    <row r="318" ht="15.75">
      <c r="B318" s="50"/>
    </row>
    <row r="319" ht="15.75">
      <c r="B319" s="50"/>
    </row>
    <row r="320" ht="15.75">
      <c r="B320" s="50"/>
    </row>
    <row r="321" ht="15.75">
      <c r="B321" s="50"/>
    </row>
    <row r="322" ht="15.75">
      <c r="B322" s="50"/>
    </row>
    <row r="323" ht="15.75">
      <c r="B323" s="50"/>
    </row>
    <row r="324" ht="15.75">
      <c r="B324" s="50"/>
    </row>
    <row r="325" ht="15.75">
      <c r="B325" s="50"/>
    </row>
    <row r="326" ht="15.75">
      <c r="B326" s="50"/>
    </row>
    <row r="327" ht="15.75">
      <c r="B327" s="50"/>
    </row>
    <row r="328" ht="15.75">
      <c r="B328" s="50"/>
    </row>
    <row r="329" ht="15.75">
      <c r="B329" s="50"/>
    </row>
    <row r="330" ht="15.75">
      <c r="B330" s="50"/>
    </row>
    <row r="331" ht="15.75">
      <c r="B331" s="50"/>
    </row>
    <row r="332" ht="15.75">
      <c r="B332" s="50"/>
    </row>
    <row r="333" ht="15.75">
      <c r="B333" s="50"/>
    </row>
    <row r="334" ht="15.75">
      <c r="B334" s="50"/>
    </row>
    <row r="335" ht="15.75">
      <c r="B335" s="50"/>
    </row>
    <row r="336" ht="15.75">
      <c r="B336" s="50"/>
    </row>
    <row r="337" ht="15.75">
      <c r="B337" s="50"/>
    </row>
    <row r="338" ht="15.75">
      <c r="B338" s="50"/>
    </row>
    <row r="339" ht="15.75">
      <c r="B339" s="50"/>
    </row>
    <row r="340" ht="15.75">
      <c r="B340" s="50"/>
    </row>
    <row r="341" ht="15.75">
      <c r="B341" s="50"/>
    </row>
    <row r="342" ht="15.75">
      <c r="B342" s="50"/>
    </row>
    <row r="343" ht="15.75">
      <c r="B343" s="50"/>
    </row>
    <row r="344" ht="15.75">
      <c r="B344" s="50"/>
    </row>
    <row r="345" ht="15.75">
      <c r="B345" s="50"/>
    </row>
    <row r="346" ht="15.75">
      <c r="B346" s="50"/>
    </row>
    <row r="347" ht="15.75">
      <c r="B347" s="50"/>
    </row>
    <row r="348" ht="15.75">
      <c r="B348" s="50"/>
    </row>
    <row r="349" ht="15.75">
      <c r="B349" s="50"/>
    </row>
    <row r="350" ht="15.75">
      <c r="B350" s="50"/>
    </row>
    <row r="351" ht="15.75">
      <c r="B351" s="50"/>
    </row>
    <row r="352" ht="15.75">
      <c r="B352" s="50"/>
    </row>
    <row r="353" ht="15.75">
      <c r="B353" s="50"/>
    </row>
    <row r="354" ht="15.75">
      <c r="B354" s="50"/>
    </row>
    <row r="355" ht="15.75">
      <c r="B355" s="50"/>
    </row>
    <row r="356" ht="15.75">
      <c r="B356" s="50"/>
    </row>
    <row r="357" ht="15.75">
      <c r="B357" s="50"/>
    </row>
    <row r="358" ht="15.75">
      <c r="B358" s="50"/>
    </row>
    <row r="359" ht="15.75">
      <c r="B359" s="50"/>
    </row>
    <row r="360" ht="15.75">
      <c r="B360" s="50"/>
    </row>
    <row r="361" ht="15.75">
      <c r="B361" s="50"/>
    </row>
    <row r="362" ht="15.75">
      <c r="B362" s="50"/>
    </row>
    <row r="363" ht="15.75">
      <c r="B363" s="50"/>
    </row>
    <row r="364" ht="15.75">
      <c r="B364" s="50"/>
    </row>
    <row r="365" ht="15.75">
      <c r="B365" s="50"/>
    </row>
    <row r="366" ht="15.75">
      <c r="B366" s="50"/>
    </row>
    <row r="367" ht="15.75">
      <c r="B367" s="50"/>
    </row>
    <row r="368" ht="15.75">
      <c r="B368" s="50"/>
    </row>
    <row r="369" ht="15.75">
      <c r="B369" s="50"/>
    </row>
    <row r="370" ht="15.75">
      <c r="B370" s="50"/>
    </row>
    <row r="371" ht="15.75">
      <c r="B371" s="50"/>
    </row>
    <row r="372" ht="15.75">
      <c r="B372" s="50"/>
    </row>
    <row r="373" ht="15.75">
      <c r="B373" s="50"/>
    </row>
    <row r="374" ht="15.75">
      <c r="B374" s="50"/>
    </row>
    <row r="375" ht="15.75">
      <c r="B375" s="50"/>
    </row>
    <row r="376" ht="15.75">
      <c r="B376" s="50"/>
    </row>
    <row r="377" ht="15.75">
      <c r="B377" s="50"/>
    </row>
    <row r="378" ht="15.75">
      <c r="B378" s="50"/>
    </row>
    <row r="379" ht="15.75">
      <c r="B379" s="50"/>
    </row>
    <row r="380" ht="15.75">
      <c r="B380" s="50"/>
    </row>
    <row r="381" ht="15.75">
      <c r="B381" s="50"/>
    </row>
    <row r="382" ht="15.75">
      <c r="B382" s="50"/>
    </row>
    <row r="383" ht="15.75">
      <c r="B383" s="50"/>
    </row>
    <row r="384" ht="15.75">
      <c r="B384" s="50"/>
    </row>
    <row r="385" ht="15.75">
      <c r="B385" s="50"/>
    </row>
    <row r="386" ht="15.75">
      <c r="B386" s="50"/>
    </row>
    <row r="387" ht="15.75">
      <c r="B387" s="50"/>
    </row>
    <row r="388" ht="15.75">
      <c r="B388" s="50"/>
    </row>
    <row r="389" ht="15.75">
      <c r="B389" s="50"/>
    </row>
    <row r="390" ht="15.75">
      <c r="B390" s="50"/>
    </row>
    <row r="391" ht="15.75">
      <c r="B391" s="50"/>
    </row>
    <row r="392" ht="15.75">
      <c r="B392" s="50"/>
    </row>
    <row r="393" ht="15.75">
      <c r="B393" s="50"/>
    </row>
    <row r="394" ht="15.75">
      <c r="B394" s="50"/>
    </row>
    <row r="395" ht="15.75">
      <c r="B395" s="50"/>
    </row>
    <row r="396" ht="15.75">
      <c r="B396" s="50"/>
    </row>
    <row r="397" ht="15.75">
      <c r="B397" s="50"/>
    </row>
    <row r="398" ht="15.75">
      <c r="B398" s="50"/>
    </row>
    <row r="399" ht="15.75">
      <c r="B399" s="50"/>
    </row>
    <row r="400" ht="15.75">
      <c r="B400" s="50"/>
    </row>
    <row r="401" ht="15.75">
      <c r="B401" s="50"/>
    </row>
    <row r="402" ht="15.75">
      <c r="B402" s="50"/>
    </row>
    <row r="403" ht="15.75">
      <c r="B403" s="50"/>
    </row>
    <row r="404" ht="15.75">
      <c r="B404" s="50"/>
    </row>
    <row r="405" ht="15.75">
      <c r="B405" s="50"/>
    </row>
    <row r="406" ht="15.75">
      <c r="B406" s="50"/>
    </row>
    <row r="407" ht="15.75">
      <c r="B407" s="50"/>
    </row>
    <row r="408" ht="15.75">
      <c r="B408" s="50"/>
    </row>
    <row r="409" ht="15.75">
      <c r="B409" s="50"/>
    </row>
    <row r="410" ht="15.75">
      <c r="B410" s="50"/>
    </row>
    <row r="411" ht="15.75">
      <c r="B411" s="50"/>
    </row>
    <row r="412" ht="15.75">
      <c r="B412" s="50"/>
    </row>
    <row r="413" ht="15.75">
      <c r="B413" s="50"/>
    </row>
    <row r="414" ht="15.75">
      <c r="B414" s="50"/>
    </row>
    <row r="415" ht="15.75">
      <c r="B415" s="50"/>
    </row>
    <row r="416" ht="15.75">
      <c r="B416" s="50"/>
    </row>
    <row r="417" ht="15.75">
      <c r="B417" s="50"/>
    </row>
    <row r="418" ht="15.75">
      <c r="B418" s="50"/>
    </row>
    <row r="419" ht="15.75">
      <c r="B419" s="50"/>
    </row>
    <row r="420" ht="15.75">
      <c r="B420" s="50"/>
    </row>
    <row r="421" ht="15.75">
      <c r="B421" s="50"/>
    </row>
    <row r="422" ht="15.75">
      <c r="B422" s="50"/>
    </row>
    <row r="423" ht="15.75">
      <c r="B423" s="50"/>
    </row>
    <row r="424" ht="15.75">
      <c r="B424" s="50"/>
    </row>
    <row r="425" ht="15.75">
      <c r="B425" s="50"/>
    </row>
    <row r="426" ht="15.75">
      <c r="B426" s="50"/>
    </row>
    <row r="427" ht="15.75">
      <c r="B427" s="50"/>
    </row>
    <row r="428" ht="15.75">
      <c r="B428" s="50"/>
    </row>
    <row r="429" ht="15.75">
      <c r="B429" s="50"/>
    </row>
    <row r="430" ht="15.75">
      <c r="B430" s="50"/>
    </row>
    <row r="431" ht="15.75">
      <c r="B431" s="50"/>
    </row>
    <row r="432" ht="15.75">
      <c r="B432" s="50"/>
    </row>
    <row r="433" ht="15.75">
      <c r="B433" s="50"/>
    </row>
    <row r="434" ht="15.75">
      <c r="B434" s="50"/>
    </row>
    <row r="435" ht="15.75">
      <c r="B435" s="50"/>
    </row>
    <row r="436" ht="15.75">
      <c r="B436" s="50"/>
    </row>
    <row r="437" ht="15.75">
      <c r="B437" s="50"/>
    </row>
    <row r="438" ht="15.75">
      <c r="B438" s="50"/>
    </row>
    <row r="439" ht="15.75">
      <c r="B439" s="50"/>
    </row>
    <row r="440" ht="15.75">
      <c r="B440" s="50"/>
    </row>
    <row r="441" ht="15.75">
      <c r="B441" s="50"/>
    </row>
    <row r="442" ht="15.75">
      <c r="B442" s="50"/>
    </row>
    <row r="443" ht="15.75">
      <c r="B443" s="50"/>
    </row>
    <row r="444" ht="15.75">
      <c r="B444" s="50"/>
    </row>
    <row r="445" ht="15.75">
      <c r="B445" s="50"/>
    </row>
    <row r="446" ht="15.75">
      <c r="B446" s="50"/>
    </row>
    <row r="447" ht="15.75">
      <c r="B447" s="50"/>
    </row>
    <row r="448" ht="15.75">
      <c r="B448" s="50"/>
    </row>
    <row r="449" ht="15.75">
      <c r="B449" s="50"/>
    </row>
    <row r="450" ht="15.75">
      <c r="B450" s="50"/>
    </row>
    <row r="451" ht="15.75">
      <c r="B451" s="50"/>
    </row>
    <row r="452" ht="15.75">
      <c r="B452" s="50"/>
    </row>
    <row r="453" ht="15.75">
      <c r="B453" s="50"/>
    </row>
    <row r="454" ht="15.75">
      <c r="B454" s="50"/>
    </row>
    <row r="455" ht="15.75">
      <c r="B455" s="50"/>
    </row>
    <row r="456" ht="15.75">
      <c r="B456" s="50"/>
    </row>
    <row r="457" ht="15.75">
      <c r="B457" s="50"/>
    </row>
    <row r="458" ht="15.75">
      <c r="B458" s="50"/>
    </row>
    <row r="459" ht="15.75">
      <c r="B459" s="50"/>
    </row>
    <row r="460" ht="15.75">
      <c r="B460" s="50"/>
    </row>
    <row r="461" ht="15.75">
      <c r="B461" s="50"/>
    </row>
    <row r="462" ht="15.75">
      <c r="B462" s="50"/>
    </row>
    <row r="463" ht="15.75">
      <c r="B463" s="50"/>
    </row>
    <row r="464" ht="15.75">
      <c r="B464" s="50"/>
    </row>
    <row r="465" ht="15.75">
      <c r="B465" s="50"/>
    </row>
    <row r="466" ht="15.75">
      <c r="B466" s="50"/>
    </row>
    <row r="467" ht="15.75">
      <c r="B467" s="50"/>
    </row>
    <row r="468" ht="15.75">
      <c r="B468" s="50"/>
    </row>
    <row r="469" ht="15.75">
      <c r="B469" s="50"/>
    </row>
    <row r="470" ht="15.75">
      <c r="B470" s="50"/>
    </row>
    <row r="471" ht="15.75">
      <c r="B471" s="50"/>
    </row>
    <row r="472" ht="15.75">
      <c r="B472" s="50"/>
    </row>
    <row r="473" ht="15.75">
      <c r="B473" s="50"/>
    </row>
    <row r="474" ht="15.75">
      <c r="B474" s="50"/>
    </row>
    <row r="475" ht="15.75">
      <c r="B475" s="50"/>
    </row>
    <row r="476" ht="15.75">
      <c r="B476" s="50"/>
    </row>
    <row r="477" ht="15.75">
      <c r="B477" s="50"/>
    </row>
    <row r="478" ht="15.75">
      <c r="B478" s="50"/>
    </row>
    <row r="479" ht="15.75">
      <c r="B479" s="50"/>
    </row>
    <row r="480" ht="15.75">
      <c r="B480" s="50"/>
    </row>
    <row r="481" ht="15.75">
      <c r="B481" s="50"/>
    </row>
    <row r="482" ht="15.75">
      <c r="B482" s="50"/>
    </row>
    <row r="483" ht="15.75">
      <c r="B483" s="50"/>
    </row>
    <row r="484" ht="15.75">
      <c r="B484" s="50"/>
    </row>
    <row r="485" ht="15.75">
      <c r="B485" s="50"/>
    </row>
    <row r="486" ht="15.75">
      <c r="B486" s="50"/>
    </row>
    <row r="487" ht="15.75">
      <c r="B487" s="50"/>
    </row>
    <row r="488" ht="15.75">
      <c r="B488" s="50"/>
    </row>
    <row r="489" ht="15.75">
      <c r="B489" s="50"/>
    </row>
    <row r="490" ht="15.75">
      <c r="B490" s="50"/>
    </row>
    <row r="491" ht="15.75">
      <c r="B491" s="50"/>
    </row>
    <row r="492" ht="15.75">
      <c r="B492" s="50"/>
    </row>
    <row r="493" ht="15.75">
      <c r="B493" s="50"/>
    </row>
    <row r="494" ht="15.75">
      <c r="B494" s="50"/>
    </row>
    <row r="495" ht="15.75">
      <c r="B495" s="50"/>
    </row>
    <row r="496" ht="15.75">
      <c r="B496" s="50"/>
    </row>
    <row r="497" ht="15.75">
      <c r="B497" s="50"/>
    </row>
    <row r="498" ht="15.75">
      <c r="B498" s="50"/>
    </row>
    <row r="499" ht="15.75">
      <c r="B499" s="50"/>
    </row>
    <row r="500" ht="15.75">
      <c r="B500" s="50"/>
    </row>
    <row r="501" ht="15.75">
      <c r="B501" s="50"/>
    </row>
    <row r="502" ht="15.75">
      <c r="B502" s="50"/>
    </row>
    <row r="503" ht="15.75">
      <c r="B503" s="50"/>
    </row>
    <row r="504" ht="15.75">
      <c r="B504" s="50"/>
    </row>
    <row r="505" ht="15.75">
      <c r="B505" s="50"/>
    </row>
    <row r="506" ht="15.75">
      <c r="B506" s="50"/>
    </row>
    <row r="507" ht="15.75">
      <c r="B507" s="50"/>
    </row>
    <row r="508" ht="15.75">
      <c r="B508" s="50"/>
    </row>
    <row r="509" ht="15.75">
      <c r="B509" s="50"/>
    </row>
    <row r="510" ht="15.75">
      <c r="B510" s="50"/>
    </row>
    <row r="511" ht="15.75">
      <c r="B511" s="50"/>
    </row>
    <row r="512" ht="15.75">
      <c r="B512" s="50"/>
    </row>
    <row r="513" ht="15.75">
      <c r="B513" s="50"/>
    </row>
    <row r="514" ht="15.75">
      <c r="B514" s="50"/>
    </row>
    <row r="515" ht="15.75">
      <c r="B515" s="50"/>
    </row>
    <row r="516" ht="15.75">
      <c r="B516" s="50"/>
    </row>
    <row r="517" ht="15.75">
      <c r="B517" s="50"/>
    </row>
    <row r="518" ht="15.75">
      <c r="B518" s="50"/>
    </row>
    <row r="519" ht="15.75">
      <c r="B519" s="50"/>
    </row>
    <row r="520" ht="15.75">
      <c r="B520" s="50"/>
    </row>
    <row r="521" ht="15.75">
      <c r="B521" s="50"/>
    </row>
    <row r="522" ht="15.75">
      <c r="B522" s="50"/>
    </row>
    <row r="523" ht="15.75">
      <c r="B523" s="50"/>
    </row>
    <row r="524" ht="15.75">
      <c r="B524" s="50"/>
    </row>
    <row r="525" ht="15.75">
      <c r="B525" s="50"/>
    </row>
    <row r="526" ht="15.75">
      <c r="B526" s="50"/>
    </row>
    <row r="527" ht="15.75">
      <c r="B527" s="50"/>
    </row>
    <row r="528" ht="15.75">
      <c r="B528" s="50"/>
    </row>
    <row r="529" ht="15.75">
      <c r="B529" s="50"/>
    </row>
    <row r="530" ht="15.75">
      <c r="B530" s="50"/>
    </row>
    <row r="531" ht="15.75">
      <c r="B531" s="50"/>
    </row>
    <row r="532" ht="15.75">
      <c r="B532" s="50"/>
    </row>
    <row r="533" ht="15.75">
      <c r="B533" s="50"/>
    </row>
    <row r="534" ht="15.75">
      <c r="B534" s="50"/>
    </row>
    <row r="535" ht="15.75">
      <c r="B535" s="50"/>
    </row>
    <row r="536" ht="15.75">
      <c r="B536" s="50"/>
    </row>
    <row r="537" ht="15.75">
      <c r="B537" s="50"/>
    </row>
    <row r="538" ht="15.75">
      <c r="B538" s="50"/>
    </row>
    <row r="539" ht="15.75">
      <c r="B539" s="50"/>
    </row>
    <row r="540" ht="15.75">
      <c r="B540" s="50"/>
    </row>
    <row r="541" ht="15.75">
      <c r="B541" s="50"/>
    </row>
    <row r="542" ht="15.75">
      <c r="B542" s="50"/>
    </row>
    <row r="543" ht="15.75">
      <c r="B543" s="50"/>
    </row>
    <row r="544" ht="15.75">
      <c r="B544" s="50"/>
    </row>
    <row r="545" ht="15.75">
      <c r="B545" s="50"/>
    </row>
    <row r="546" ht="15.75">
      <c r="B546" s="50"/>
    </row>
    <row r="547" ht="15.75">
      <c r="B547" s="50"/>
    </row>
    <row r="548" ht="15.75">
      <c r="B548" s="50"/>
    </row>
    <row r="549" ht="15.75">
      <c r="B549" s="50"/>
    </row>
    <row r="550" ht="15.75">
      <c r="B550" s="50"/>
    </row>
    <row r="551" ht="15.75">
      <c r="B551" s="50"/>
    </row>
    <row r="552" ht="15.75">
      <c r="B552" s="50"/>
    </row>
    <row r="553" ht="15.75">
      <c r="B553" s="50"/>
    </row>
    <row r="554" ht="15.75">
      <c r="B554" s="50"/>
    </row>
    <row r="555" ht="15.75">
      <c r="B555" s="50"/>
    </row>
    <row r="556" ht="15.75">
      <c r="B556" s="50"/>
    </row>
    <row r="557" ht="15.75">
      <c r="B557" s="50"/>
    </row>
    <row r="558" ht="15.75">
      <c r="B558" s="50"/>
    </row>
    <row r="559" ht="15.75">
      <c r="B559" s="50"/>
    </row>
    <row r="560" ht="15.75">
      <c r="B560" s="50"/>
    </row>
    <row r="561" ht="15.75">
      <c r="B561" s="50"/>
    </row>
    <row r="562" ht="15.75">
      <c r="B562" s="50"/>
    </row>
    <row r="563" ht="15.75">
      <c r="B563" s="50"/>
    </row>
    <row r="564" ht="15.75">
      <c r="B564" s="50"/>
    </row>
    <row r="565" ht="15.75">
      <c r="B565" s="50"/>
    </row>
    <row r="566" ht="15.75">
      <c r="B566" s="50"/>
    </row>
    <row r="567" ht="15.75">
      <c r="B567" s="50"/>
    </row>
    <row r="568" ht="15.75">
      <c r="B568" s="50"/>
    </row>
    <row r="569" ht="15.75">
      <c r="B569" s="50"/>
    </row>
    <row r="570" ht="15.75">
      <c r="B570" s="50"/>
    </row>
    <row r="571" ht="15.75">
      <c r="B571" s="50"/>
    </row>
    <row r="572" ht="15.75">
      <c r="B572" s="50"/>
    </row>
    <row r="573" ht="15.75">
      <c r="B573" s="50"/>
    </row>
    <row r="574" ht="15.75">
      <c r="B574" s="50"/>
    </row>
    <row r="575" ht="15.75">
      <c r="B575" s="50"/>
    </row>
    <row r="576" ht="15.75">
      <c r="B576" s="50"/>
    </row>
    <row r="577" ht="15.75">
      <c r="B577" s="50"/>
    </row>
    <row r="578" ht="15.75">
      <c r="B578" s="50"/>
    </row>
    <row r="579" ht="15.75">
      <c r="B579" s="50"/>
    </row>
    <row r="580" ht="15.75">
      <c r="B580" s="50"/>
    </row>
    <row r="581" ht="15.75">
      <c r="B581" s="50"/>
    </row>
    <row r="582" ht="15.75">
      <c r="B582" s="50"/>
    </row>
    <row r="583" ht="15.75">
      <c r="B583" s="50"/>
    </row>
    <row r="584" ht="15.75">
      <c r="B584" s="50"/>
    </row>
    <row r="585" ht="15.75">
      <c r="B585" s="50"/>
    </row>
    <row r="586" ht="15.75">
      <c r="B586" s="50"/>
    </row>
    <row r="587" ht="15.75">
      <c r="B587" s="50"/>
    </row>
    <row r="588" ht="15.75">
      <c r="B588" s="50"/>
    </row>
    <row r="589" ht="15.75">
      <c r="B589" s="50"/>
    </row>
    <row r="590" ht="15.75">
      <c r="B590" s="50"/>
    </row>
    <row r="591" ht="15.75">
      <c r="B591" s="50"/>
    </row>
    <row r="592" ht="15.75">
      <c r="B592" s="50"/>
    </row>
    <row r="593" ht="15.75">
      <c r="B593" s="50"/>
    </row>
    <row r="594" ht="15.75">
      <c r="B594" s="50"/>
    </row>
    <row r="595" ht="15.75">
      <c r="B595" s="50"/>
    </row>
    <row r="596" ht="15.75">
      <c r="B596" s="50"/>
    </row>
    <row r="597" ht="15.75">
      <c r="B597" s="50"/>
    </row>
    <row r="598" ht="15.75">
      <c r="B598" s="50"/>
    </row>
    <row r="599" ht="15.75">
      <c r="B599" s="50"/>
    </row>
    <row r="600" ht="15.75">
      <c r="B600" s="50"/>
    </row>
    <row r="601" ht="15.75">
      <c r="B601" s="50"/>
    </row>
    <row r="602" ht="15.75">
      <c r="B602" s="50"/>
    </row>
    <row r="603" ht="15.75">
      <c r="B603" s="50"/>
    </row>
    <row r="604" ht="15.75">
      <c r="B604" s="50"/>
    </row>
    <row r="605" ht="15.75">
      <c r="B605" s="50"/>
    </row>
    <row r="606" ht="15.75">
      <c r="B606" s="50"/>
    </row>
    <row r="607" ht="15.75">
      <c r="B607" s="50"/>
    </row>
    <row r="608" ht="15.75">
      <c r="B608" s="50"/>
    </row>
    <row r="609" ht="15.75">
      <c r="B609" s="50"/>
    </row>
    <row r="610" ht="15.75">
      <c r="B610" s="50"/>
    </row>
    <row r="611" ht="15.75">
      <c r="B611" s="50"/>
    </row>
    <row r="612" ht="15.75">
      <c r="B612" s="50"/>
    </row>
    <row r="613" ht="15.75">
      <c r="B613" s="50"/>
    </row>
    <row r="614" ht="15.75">
      <c r="B614" s="50"/>
    </row>
    <row r="615" ht="15.75">
      <c r="B615" s="50"/>
    </row>
    <row r="616" ht="15.75">
      <c r="B616" s="50"/>
    </row>
    <row r="617" ht="15.75">
      <c r="B617" s="50"/>
    </row>
    <row r="618" ht="15.75">
      <c r="B618" s="50"/>
    </row>
    <row r="619" ht="15.75">
      <c r="B619" s="50"/>
    </row>
    <row r="620" ht="15.75">
      <c r="B620" s="50"/>
    </row>
    <row r="621" ht="15.75">
      <c r="B621" s="50"/>
    </row>
    <row r="622" ht="15.75">
      <c r="B622" s="50"/>
    </row>
    <row r="623" ht="15.75">
      <c r="B623" s="50"/>
    </row>
    <row r="624" ht="15.75">
      <c r="B624" s="50"/>
    </row>
    <row r="625" ht="15.75">
      <c r="B625" s="50"/>
    </row>
    <row r="626" ht="15.75">
      <c r="B626" s="50"/>
    </row>
    <row r="627" ht="15.75">
      <c r="B627" s="50"/>
    </row>
    <row r="628" ht="15.75">
      <c r="B628" s="50"/>
    </row>
    <row r="629" ht="15.75">
      <c r="B629" s="50"/>
    </row>
    <row r="630" ht="15.75">
      <c r="B630" s="50"/>
    </row>
    <row r="631" ht="15.75">
      <c r="B631" s="50"/>
    </row>
    <row r="632" ht="15.75">
      <c r="B632" s="50"/>
    </row>
    <row r="633" ht="15.75">
      <c r="B633" s="50"/>
    </row>
    <row r="634" ht="15.75">
      <c r="B634" s="50"/>
    </row>
    <row r="635" ht="15.75">
      <c r="B635" s="50"/>
    </row>
    <row r="636" ht="15.75">
      <c r="B636" s="50"/>
    </row>
    <row r="637" ht="15.75">
      <c r="B637" s="50"/>
    </row>
    <row r="638" ht="15.75">
      <c r="B638" s="50"/>
    </row>
    <row r="639" ht="15.75">
      <c r="B639" s="50"/>
    </row>
    <row r="640" ht="15.75">
      <c r="B640" s="50"/>
    </row>
    <row r="641" ht="15.75">
      <c r="B641" s="50"/>
    </row>
    <row r="642" ht="15.75">
      <c r="B642" s="50"/>
    </row>
    <row r="643" ht="15.75">
      <c r="B643" s="50"/>
    </row>
    <row r="644" ht="15.75">
      <c r="B644" s="50"/>
    </row>
    <row r="645" ht="15.75">
      <c r="B645" s="50"/>
    </row>
    <row r="646" ht="15.75">
      <c r="B646" s="50"/>
    </row>
    <row r="647" ht="15.75">
      <c r="B647" s="50"/>
    </row>
    <row r="648" ht="15.75">
      <c r="B648" s="50"/>
    </row>
    <row r="649" ht="15.75">
      <c r="B649" s="50"/>
    </row>
    <row r="650" ht="15.75">
      <c r="B650" s="50"/>
    </row>
    <row r="651" ht="15.75">
      <c r="B651" s="50"/>
    </row>
    <row r="652" ht="15.75">
      <c r="B652" s="50"/>
    </row>
    <row r="653" ht="15.75">
      <c r="B653" s="50"/>
    </row>
    <row r="654" ht="15.75">
      <c r="B654" s="50"/>
    </row>
    <row r="655" ht="15.75">
      <c r="B655" s="50"/>
    </row>
    <row r="656" ht="15.75">
      <c r="B656" s="50"/>
    </row>
    <row r="657" ht="15.75">
      <c r="B657" s="50"/>
    </row>
    <row r="658" ht="15.75">
      <c r="B658" s="50"/>
    </row>
    <row r="659" ht="15.75">
      <c r="B659" s="50"/>
    </row>
    <row r="660" ht="15.75">
      <c r="B660" s="50"/>
    </row>
    <row r="661" ht="15.75">
      <c r="B661" s="50"/>
    </row>
    <row r="662" ht="15.75">
      <c r="B662" s="50"/>
    </row>
    <row r="663" ht="15.75">
      <c r="B663" s="50"/>
    </row>
    <row r="664" ht="15.75">
      <c r="B664" s="50"/>
    </row>
    <row r="665" ht="15.75">
      <c r="B665" s="50"/>
    </row>
    <row r="666" ht="15.75">
      <c r="B666" s="50"/>
    </row>
    <row r="667" ht="15.75">
      <c r="B667" s="50"/>
    </row>
    <row r="668" ht="15.75">
      <c r="B668" s="50"/>
    </row>
    <row r="669" ht="15.75">
      <c r="B669" s="50"/>
    </row>
    <row r="670" ht="15.75">
      <c r="B670" s="50"/>
    </row>
    <row r="671" ht="15.75">
      <c r="B671" s="50"/>
    </row>
    <row r="672" ht="15.75">
      <c r="B672" s="50"/>
    </row>
    <row r="673" ht="15.75">
      <c r="B673" s="50"/>
    </row>
    <row r="674" ht="15.75">
      <c r="B674" s="50"/>
    </row>
    <row r="675" ht="15.75">
      <c r="B675" s="50"/>
    </row>
    <row r="676" ht="15.75">
      <c r="B676" s="50"/>
    </row>
    <row r="677" ht="15.75">
      <c r="B677" s="50"/>
    </row>
    <row r="678" ht="15.75">
      <c r="B678" s="50"/>
    </row>
    <row r="679" ht="15.75">
      <c r="B679" s="50"/>
    </row>
    <row r="680" ht="15.75">
      <c r="B680" s="50"/>
    </row>
    <row r="681" ht="15.75">
      <c r="B681" s="50"/>
    </row>
    <row r="682" ht="15.75">
      <c r="B682" s="50"/>
    </row>
    <row r="683" ht="15.75">
      <c r="B683" s="50"/>
    </row>
    <row r="684" ht="15.75">
      <c r="B684" s="50"/>
    </row>
    <row r="685" ht="15.75">
      <c r="B685" s="50"/>
    </row>
    <row r="686" ht="15.75">
      <c r="B686" s="50"/>
    </row>
    <row r="687" ht="15.75">
      <c r="B687" s="50"/>
    </row>
    <row r="688" ht="15.75">
      <c r="B688" s="50"/>
    </row>
    <row r="689" ht="15.75">
      <c r="B689" s="50"/>
    </row>
    <row r="690" ht="15.75">
      <c r="B690" s="50"/>
    </row>
    <row r="691" ht="15.75">
      <c r="B691" s="50"/>
    </row>
    <row r="692" ht="15.75">
      <c r="B692" s="50"/>
    </row>
    <row r="693" ht="15.75">
      <c r="B693" s="50"/>
    </row>
    <row r="694" ht="15.75">
      <c r="B694" s="50"/>
    </row>
    <row r="695" ht="15.75">
      <c r="B695" s="50"/>
    </row>
    <row r="696" ht="15.75">
      <c r="B696" s="50"/>
    </row>
    <row r="697" ht="15.75">
      <c r="B697" s="50"/>
    </row>
    <row r="698" ht="15.75">
      <c r="B698" s="50"/>
    </row>
    <row r="699" ht="15.75">
      <c r="B699" s="50"/>
    </row>
    <row r="700" ht="15.75">
      <c r="B700" s="50"/>
    </row>
    <row r="701" ht="15.75">
      <c r="B701" s="50"/>
    </row>
    <row r="702" ht="15.75">
      <c r="B702" s="50"/>
    </row>
    <row r="703" ht="15.75">
      <c r="B703" s="50"/>
    </row>
    <row r="704" ht="15.75">
      <c r="B704" s="50"/>
    </row>
    <row r="705" ht="15.75">
      <c r="B705" s="50"/>
    </row>
    <row r="706" ht="15.75">
      <c r="B706" s="50"/>
    </row>
    <row r="707" ht="15.75">
      <c r="B707" s="50"/>
    </row>
    <row r="708" ht="15.75">
      <c r="B708" s="50"/>
    </row>
    <row r="709" ht="15.75">
      <c r="B709" s="50"/>
    </row>
    <row r="710" ht="15.75">
      <c r="B710" s="50"/>
    </row>
    <row r="711" ht="15.75">
      <c r="B711" s="50"/>
    </row>
    <row r="712" ht="15.75">
      <c r="B712" s="50"/>
    </row>
    <row r="713" ht="15.75">
      <c r="B713" s="50"/>
    </row>
    <row r="714" ht="15.75">
      <c r="B714" s="50"/>
    </row>
    <row r="715" ht="15.75">
      <c r="B715" s="50"/>
    </row>
    <row r="716" ht="15.75">
      <c r="B716" s="50"/>
    </row>
    <row r="717" ht="15.75">
      <c r="B717" s="50"/>
    </row>
    <row r="718" ht="15.75">
      <c r="B718" s="50"/>
    </row>
    <row r="719" ht="15.75">
      <c r="B719" s="50"/>
    </row>
    <row r="720" ht="15.75">
      <c r="B720" s="50"/>
    </row>
    <row r="721" ht="15.75">
      <c r="B721" s="50"/>
    </row>
    <row r="722" ht="15.75">
      <c r="B722" s="50"/>
    </row>
    <row r="723" ht="15.75">
      <c r="B723" s="50"/>
    </row>
    <row r="724" ht="15.75">
      <c r="B724" s="50"/>
    </row>
    <row r="725" ht="15.75">
      <c r="B725" s="50"/>
    </row>
    <row r="726" ht="15.75">
      <c r="B726" s="50"/>
    </row>
    <row r="727" ht="15.75">
      <c r="B727" s="50"/>
    </row>
    <row r="728" ht="15.75">
      <c r="B728" s="50"/>
    </row>
    <row r="729" ht="15.75">
      <c r="B729" s="50"/>
    </row>
    <row r="730" ht="15.75">
      <c r="B730" s="50"/>
    </row>
    <row r="731" ht="15.75">
      <c r="B731" s="50"/>
    </row>
    <row r="732" ht="15.75">
      <c r="B732" s="50"/>
    </row>
    <row r="733" ht="15.75">
      <c r="B733" s="50"/>
    </row>
    <row r="734" ht="15.75">
      <c r="B734" s="50"/>
    </row>
    <row r="735" ht="15.75">
      <c r="B735" s="50"/>
    </row>
    <row r="736" ht="15.75">
      <c r="B736" s="50"/>
    </row>
    <row r="737" ht="15.75">
      <c r="B737" s="50"/>
    </row>
    <row r="738" ht="15.75">
      <c r="B738" s="50"/>
    </row>
    <row r="739" ht="15.75">
      <c r="B739" s="50"/>
    </row>
    <row r="740" ht="15.75">
      <c r="B740" s="50"/>
    </row>
    <row r="741" ht="15.75">
      <c r="B741" s="50"/>
    </row>
    <row r="742" ht="15.75">
      <c r="B742" s="50"/>
    </row>
    <row r="743" ht="15.75">
      <c r="B743" s="50"/>
    </row>
    <row r="744" ht="15.75">
      <c r="B744" s="50"/>
    </row>
    <row r="745" ht="15.75">
      <c r="B745" s="50"/>
    </row>
    <row r="746" ht="15.75">
      <c r="B746" s="50"/>
    </row>
    <row r="747" ht="15.75">
      <c r="B747" s="50"/>
    </row>
    <row r="748" ht="15.75">
      <c r="B748" s="50"/>
    </row>
    <row r="749" ht="15.75">
      <c r="B749" s="50"/>
    </row>
    <row r="750" ht="15.75">
      <c r="B750" s="50"/>
    </row>
    <row r="751" ht="15.75">
      <c r="B751" s="50"/>
    </row>
    <row r="752" ht="15.75">
      <c r="B752" s="50"/>
    </row>
    <row r="753" ht="15.75">
      <c r="B753" s="50"/>
    </row>
    <row r="754" ht="15.75">
      <c r="B754" s="50"/>
    </row>
    <row r="755" ht="15.75">
      <c r="B755" s="50"/>
    </row>
    <row r="756" ht="15.75">
      <c r="B756" s="50"/>
    </row>
    <row r="757" ht="15.75">
      <c r="B757" s="50"/>
    </row>
    <row r="758" ht="15.75">
      <c r="B758" s="50"/>
    </row>
    <row r="759" ht="15.75">
      <c r="B759" s="50"/>
    </row>
    <row r="760" ht="15.75">
      <c r="B760" s="50"/>
    </row>
    <row r="761" ht="15.75">
      <c r="B761" s="50"/>
    </row>
    <row r="762" ht="15.75">
      <c r="B762" s="50"/>
    </row>
    <row r="763" ht="15.75">
      <c r="B763" s="50"/>
    </row>
    <row r="764" ht="15.75">
      <c r="B764" s="50"/>
    </row>
    <row r="765" ht="15.75">
      <c r="B765" s="50"/>
    </row>
    <row r="766" ht="15.75">
      <c r="B766" s="50"/>
    </row>
    <row r="767" ht="15.75">
      <c r="B767" s="50"/>
    </row>
    <row r="768" ht="15.75">
      <c r="B768" s="50"/>
    </row>
    <row r="769" ht="15.75">
      <c r="B769" s="50"/>
    </row>
    <row r="770" ht="15.75">
      <c r="B770" s="50"/>
    </row>
    <row r="771" ht="15.75">
      <c r="B771" s="50"/>
    </row>
    <row r="772" ht="15.75">
      <c r="B772" s="50"/>
    </row>
    <row r="773" ht="15.75">
      <c r="B773" s="50"/>
    </row>
    <row r="774" ht="15.75">
      <c r="B774" s="50"/>
    </row>
    <row r="775" ht="15.75">
      <c r="B775" s="50"/>
    </row>
    <row r="776" ht="15.75">
      <c r="B776" s="50"/>
    </row>
    <row r="777" ht="15.75">
      <c r="B777" s="50"/>
    </row>
    <row r="778" ht="15.75">
      <c r="B778" s="50"/>
    </row>
    <row r="779" ht="15.75">
      <c r="B779" s="50"/>
    </row>
    <row r="780" ht="15.75">
      <c r="B780" s="50"/>
    </row>
    <row r="781" ht="15.75">
      <c r="B781" s="50"/>
    </row>
    <row r="782" ht="15.75">
      <c r="B782" s="50"/>
    </row>
    <row r="783" ht="15.75">
      <c r="B783" s="50"/>
    </row>
    <row r="784" ht="15.75">
      <c r="B784" s="50"/>
    </row>
    <row r="785" ht="15.75">
      <c r="B785" s="50"/>
    </row>
    <row r="786" ht="15.75">
      <c r="B786" s="50"/>
    </row>
    <row r="787" ht="15.75">
      <c r="B787" s="50"/>
    </row>
    <row r="788" ht="15.75">
      <c r="B788" s="50"/>
    </row>
    <row r="789" ht="15.75">
      <c r="B789" s="50"/>
    </row>
    <row r="790" ht="15.75">
      <c r="B790" s="50"/>
    </row>
    <row r="791" ht="15.75">
      <c r="B791" s="50"/>
    </row>
    <row r="792" ht="15.75">
      <c r="B792" s="50"/>
    </row>
    <row r="793" ht="15.75">
      <c r="B793" s="50"/>
    </row>
    <row r="794" ht="15.75">
      <c r="B794" s="50"/>
    </row>
    <row r="795" ht="15.75">
      <c r="B795" s="50"/>
    </row>
    <row r="796" ht="15.75">
      <c r="B796" s="50"/>
    </row>
    <row r="797" ht="15.75">
      <c r="B797" s="50"/>
    </row>
    <row r="798" ht="15.75">
      <c r="B798" s="50"/>
    </row>
    <row r="799" ht="15.75">
      <c r="B799" s="50"/>
    </row>
    <row r="800" ht="15.75">
      <c r="B800" s="50"/>
    </row>
    <row r="801" ht="15.75">
      <c r="B801" s="50"/>
    </row>
    <row r="802" ht="15.75">
      <c r="B802" s="50"/>
    </row>
    <row r="803" ht="15.75">
      <c r="B803" s="50"/>
    </row>
    <row r="804" ht="15.75">
      <c r="B804" s="50"/>
    </row>
    <row r="805" ht="15.75">
      <c r="B805" s="50"/>
    </row>
    <row r="806" ht="15.75">
      <c r="B806" s="50"/>
    </row>
    <row r="807" ht="15.75">
      <c r="B807" s="50"/>
    </row>
    <row r="808" ht="15.75">
      <c r="B808" s="50"/>
    </row>
    <row r="809" ht="15.75">
      <c r="B809" s="50"/>
    </row>
    <row r="810" ht="15.75">
      <c r="B810" s="50"/>
    </row>
    <row r="811" ht="15.75">
      <c r="B811" s="50"/>
    </row>
    <row r="812" ht="15.75">
      <c r="B812" s="50"/>
    </row>
    <row r="813" ht="15.75">
      <c r="B813" s="50"/>
    </row>
    <row r="814" ht="15.75">
      <c r="B814" s="50"/>
    </row>
    <row r="815" ht="15.75">
      <c r="B815" s="50"/>
    </row>
    <row r="816" ht="15.75">
      <c r="B816" s="50"/>
    </row>
    <row r="817" ht="15.75">
      <c r="B817" s="50"/>
    </row>
    <row r="818" ht="15.75">
      <c r="B818" s="50"/>
    </row>
    <row r="819" ht="15.75">
      <c r="B819" s="50"/>
    </row>
    <row r="820" ht="15.75">
      <c r="B820" s="50"/>
    </row>
    <row r="821" ht="15.75">
      <c r="B821" s="50"/>
    </row>
    <row r="822" ht="15.75">
      <c r="B822" s="50"/>
    </row>
    <row r="823" ht="15.75">
      <c r="B823" s="50"/>
    </row>
    <row r="824" ht="15.75">
      <c r="B824" s="50"/>
    </row>
    <row r="825" ht="15.75">
      <c r="B825" s="50"/>
    </row>
    <row r="826" ht="15.75">
      <c r="B826" s="50"/>
    </row>
    <row r="827" ht="15.75">
      <c r="B827" s="50"/>
    </row>
    <row r="828" ht="15.75">
      <c r="B828" s="50"/>
    </row>
    <row r="829" ht="15.75">
      <c r="B829" s="50"/>
    </row>
    <row r="830" ht="15.75">
      <c r="B830" s="50"/>
    </row>
    <row r="831" ht="15.75">
      <c r="B831" s="50"/>
    </row>
    <row r="832" ht="15.75">
      <c r="B832" s="50"/>
    </row>
    <row r="833" ht="15.75">
      <c r="B833" s="50"/>
    </row>
    <row r="834" ht="15.75">
      <c r="B834" s="50"/>
    </row>
    <row r="835" ht="15.75">
      <c r="B835" s="50"/>
    </row>
    <row r="836" ht="15.75">
      <c r="B836" s="50"/>
    </row>
    <row r="837" ht="15.75">
      <c r="B837" s="50"/>
    </row>
    <row r="838" ht="15.75">
      <c r="B838" s="50"/>
    </row>
    <row r="839" ht="15.75">
      <c r="B839" s="50"/>
    </row>
    <row r="840" ht="15.75">
      <c r="B840" s="50"/>
    </row>
    <row r="841" ht="15.75">
      <c r="B841" s="50"/>
    </row>
    <row r="842" ht="15.75">
      <c r="B842" s="50"/>
    </row>
    <row r="843" ht="15.75">
      <c r="B843" s="50"/>
    </row>
    <row r="844" ht="15.75">
      <c r="B844" s="50"/>
    </row>
    <row r="845" ht="15.75">
      <c r="B845" s="50"/>
    </row>
    <row r="846" ht="15.75">
      <c r="B846" s="50"/>
    </row>
    <row r="847" ht="15.75">
      <c r="B847" s="50"/>
    </row>
    <row r="848" ht="15.75">
      <c r="B848" s="50"/>
    </row>
    <row r="849" ht="15.75">
      <c r="B849" s="50"/>
    </row>
    <row r="850" ht="15.75">
      <c r="B850" s="50"/>
    </row>
    <row r="851" ht="15.75">
      <c r="B851" s="50"/>
    </row>
    <row r="852" ht="15.75">
      <c r="B852" s="50"/>
    </row>
    <row r="853" ht="15.75">
      <c r="B853" s="50"/>
    </row>
    <row r="854" ht="15.75">
      <c r="B854" s="50"/>
    </row>
    <row r="855" ht="15.75">
      <c r="B855" s="50"/>
    </row>
    <row r="856" ht="15.75">
      <c r="B856" s="50"/>
    </row>
    <row r="857" ht="15.75">
      <c r="B857" s="50"/>
    </row>
    <row r="858" ht="15.75">
      <c r="B858" s="50"/>
    </row>
    <row r="859" ht="15.75">
      <c r="B859" s="50"/>
    </row>
    <row r="860" ht="15.75">
      <c r="B860" s="50"/>
    </row>
    <row r="861" ht="15.75">
      <c r="B861" s="50"/>
    </row>
    <row r="862" ht="15.75">
      <c r="B862" s="50"/>
    </row>
    <row r="863" ht="15.75">
      <c r="B863" s="50"/>
    </row>
    <row r="864" ht="15.75">
      <c r="B864" s="50"/>
    </row>
    <row r="865" ht="15.75">
      <c r="B865" s="50"/>
    </row>
    <row r="866" ht="15.75">
      <c r="B866" s="50"/>
    </row>
    <row r="867" ht="15.75">
      <c r="B867" s="50"/>
    </row>
    <row r="868" ht="15.75">
      <c r="B868" s="50"/>
    </row>
    <row r="869" ht="15.75">
      <c r="B869" s="50"/>
    </row>
    <row r="870" ht="15.75">
      <c r="B870" s="50"/>
    </row>
    <row r="871" ht="15.75">
      <c r="B871" s="50"/>
    </row>
    <row r="872" ht="15.75">
      <c r="B872" s="50"/>
    </row>
    <row r="873" ht="15.75">
      <c r="B873" s="50"/>
    </row>
    <row r="874" ht="15.75">
      <c r="B874" s="50"/>
    </row>
    <row r="875" ht="15.75">
      <c r="B875" s="50"/>
    </row>
    <row r="876" ht="15.75">
      <c r="B876" s="50"/>
    </row>
    <row r="877" ht="15.75">
      <c r="B877" s="50"/>
    </row>
    <row r="878" ht="15.75">
      <c r="B878" s="50"/>
    </row>
    <row r="879" ht="15.75">
      <c r="B879" s="50"/>
    </row>
    <row r="880" ht="15.75">
      <c r="B880" s="50"/>
    </row>
    <row r="881" ht="15.75">
      <c r="B881" s="50"/>
    </row>
    <row r="882" ht="15.75">
      <c r="B882" s="50"/>
    </row>
    <row r="883" ht="15.75">
      <c r="B883" s="50"/>
    </row>
    <row r="884" ht="15.75">
      <c r="B884" s="50"/>
    </row>
    <row r="885" ht="15.75">
      <c r="B885" s="50"/>
    </row>
    <row r="886" ht="15.75">
      <c r="B886" s="50"/>
    </row>
    <row r="887" ht="15.75">
      <c r="B887" s="50"/>
    </row>
    <row r="888" ht="15.75">
      <c r="B888" s="50"/>
    </row>
    <row r="889" ht="15.75">
      <c r="B889" s="50"/>
    </row>
    <row r="890" ht="15.75">
      <c r="B890" s="50"/>
    </row>
    <row r="891" ht="15.75">
      <c r="B891" s="50"/>
    </row>
    <row r="892" ht="15.75">
      <c r="B892" s="50"/>
    </row>
    <row r="893" ht="15.75">
      <c r="B893" s="50"/>
    </row>
    <row r="894" ht="15.75">
      <c r="B894" s="50"/>
    </row>
    <row r="895" ht="15.75">
      <c r="B895" s="50"/>
    </row>
    <row r="896" ht="15.75">
      <c r="B896" s="50"/>
    </row>
    <row r="897" ht="15.75">
      <c r="B897" s="50"/>
    </row>
    <row r="898" ht="15.75">
      <c r="B898" s="50"/>
    </row>
    <row r="899" ht="15.75">
      <c r="B899" s="50"/>
    </row>
    <row r="900" ht="15.75">
      <c r="B900" s="50"/>
    </row>
    <row r="901" ht="15.75">
      <c r="B901" s="50"/>
    </row>
    <row r="902" ht="15.75">
      <c r="B902" s="50"/>
    </row>
    <row r="903" ht="15.75">
      <c r="B903" s="50"/>
    </row>
    <row r="904" ht="15.75">
      <c r="B904" s="50"/>
    </row>
    <row r="905" ht="15.75">
      <c r="B905" s="50"/>
    </row>
    <row r="906" ht="15.75">
      <c r="B906" s="50"/>
    </row>
    <row r="907" ht="15.75">
      <c r="B907" s="50"/>
    </row>
    <row r="908" ht="15.75">
      <c r="B908" s="50"/>
    </row>
    <row r="909" ht="15.75">
      <c r="B909" s="50"/>
    </row>
    <row r="910" ht="15.75">
      <c r="B910" s="50"/>
    </row>
    <row r="911" ht="15.75">
      <c r="B911" s="50"/>
    </row>
    <row r="912" ht="15.75">
      <c r="B912" s="50"/>
    </row>
    <row r="913" ht="15.75">
      <c r="B913" s="50"/>
    </row>
    <row r="914" ht="15.75">
      <c r="B914" s="50"/>
    </row>
    <row r="915" ht="15.75">
      <c r="B915" s="50"/>
    </row>
    <row r="916" ht="15.75">
      <c r="B916" s="50"/>
    </row>
    <row r="917" ht="15.75">
      <c r="B917" s="50"/>
    </row>
    <row r="918" ht="15.75">
      <c r="B918" s="50"/>
    </row>
    <row r="919" ht="15.75">
      <c r="B919" s="50"/>
    </row>
    <row r="920" ht="15.75">
      <c r="B920" s="50"/>
    </row>
    <row r="921" ht="15.75">
      <c r="B921" s="50"/>
    </row>
    <row r="922" ht="15.75">
      <c r="B922" s="50"/>
    </row>
    <row r="923" ht="15.75">
      <c r="B923" s="50"/>
    </row>
    <row r="924" ht="15.75">
      <c r="B924" s="50"/>
    </row>
    <row r="925" ht="15.75">
      <c r="B925" s="50"/>
    </row>
    <row r="926" ht="15.75">
      <c r="B926" s="50"/>
    </row>
    <row r="927" ht="15.75">
      <c r="B927" s="50"/>
    </row>
    <row r="928" ht="15.75">
      <c r="B928" s="50"/>
    </row>
    <row r="929" ht="15.75">
      <c r="B929" s="50"/>
    </row>
    <row r="930" ht="15.75">
      <c r="B930" s="50"/>
    </row>
    <row r="931" ht="15.75">
      <c r="B931" s="50"/>
    </row>
    <row r="932" ht="15.75">
      <c r="B932" s="50"/>
    </row>
    <row r="933" ht="15.75">
      <c r="B933" s="50"/>
    </row>
    <row r="934" ht="15.75">
      <c r="B934" s="50"/>
    </row>
    <row r="935" ht="15.75">
      <c r="B935" s="50"/>
    </row>
    <row r="936" ht="15.75">
      <c r="B936" s="50"/>
    </row>
    <row r="937" ht="15.75">
      <c r="B937" s="50"/>
    </row>
    <row r="938" ht="15.75">
      <c r="B938" s="50"/>
    </row>
    <row r="939" ht="15.75">
      <c r="B939" s="50"/>
    </row>
    <row r="940" ht="15.75">
      <c r="B940" s="50"/>
    </row>
    <row r="941" ht="15.75">
      <c r="B941" s="50"/>
    </row>
    <row r="942" ht="15.75">
      <c r="B942" s="50"/>
    </row>
    <row r="943" ht="15.75">
      <c r="B943" s="50"/>
    </row>
    <row r="944" ht="15.75">
      <c r="B944" s="50"/>
    </row>
    <row r="945" ht="15.75">
      <c r="B945" s="50"/>
    </row>
    <row r="946" ht="15.75">
      <c r="B946" s="50"/>
    </row>
    <row r="947" ht="15.75">
      <c r="B947" s="50"/>
    </row>
    <row r="948" ht="15.75">
      <c r="B948" s="50"/>
    </row>
    <row r="949" ht="15.75">
      <c r="B949" s="50"/>
    </row>
    <row r="950" ht="15.75">
      <c r="B950" s="50"/>
    </row>
    <row r="951" ht="15.75">
      <c r="B951" s="50"/>
    </row>
    <row r="952" ht="15.75">
      <c r="B952" s="50"/>
    </row>
    <row r="953" ht="15.75">
      <c r="B953" s="50"/>
    </row>
    <row r="954" ht="15.75">
      <c r="B954" s="50"/>
    </row>
    <row r="955" ht="15.75">
      <c r="B955" s="50"/>
    </row>
    <row r="956" ht="15.75">
      <c r="B956" s="50"/>
    </row>
    <row r="957" ht="15.75">
      <c r="B957" s="50"/>
    </row>
    <row r="958" ht="15.75">
      <c r="B958" s="50"/>
    </row>
  </sheetData>
  <sheetProtection/>
  <mergeCells count="8">
    <mergeCell ref="A9:C9"/>
    <mergeCell ref="B11:C11"/>
    <mergeCell ref="A1:C1"/>
    <mergeCell ref="A2:C2"/>
    <mergeCell ref="A3:C3"/>
    <mergeCell ref="A4:C4"/>
    <mergeCell ref="A6:C6"/>
    <mergeCell ref="A8:C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6" r:id="rId1"/>
</worksheet>
</file>

<file path=xl/worksheets/sheet27.xml><?xml version="1.0" encoding="utf-8"?>
<worksheet xmlns="http://schemas.openxmlformats.org/spreadsheetml/2006/main" xmlns:r="http://schemas.openxmlformats.org/officeDocument/2006/relationships">
  <sheetPr>
    <pageSetUpPr fitToPage="1"/>
  </sheetPr>
  <dimension ref="A1:F956"/>
  <sheetViews>
    <sheetView zoomScalePageLayoutView="0" workbookViewId="0" topLeftCell="A1">
      <selection activeCell="B13" sqref="B13"/>
    </sheetView>
  </sheetViews>
  <sheetFormatPr defaultColWidth="9.00390625" defaultRowHeight="12.75"/>
  <cols>
    <col min="1" max="1" width="46.75390625" style="1" customWidth="1"/>
    <col min="2" max="2" width="15.00390625" style="1" customWidth="1"/>
    <col min="3" max="3" width="16.625" style="1" customWidth="1"/>
    <col min="4" max="16384" width="9.125" style="1" customWidth="1"/>
  </cols>
  <sheetData>
    <row r="1" spans="1:6" ht="18.75">
      <c r="A1" s="380" t="s">
        <v>177</v>
      </c>
      <c r="B1" s="380"/>
      <c r="C1" s="434"/>
      <c r="D1" s="13"/>
      <c r="E1" s="6"/>
      <c r="F1" s="6"/>
    </row>
    <row r="2" spans="1:6" ht="18.75">
      <c r="A2" s="380" t="s">
        <v>825</v>
      </c>
      <c r="B2" s="380"/>
      <c r="C2" s="434"/>
      <c r="D2" s="13"/>
      <c r="E2" s="6"/>
      <c r="F2" s="6"/>
    </row>
    <row r="3" spans="1:6" ht="18.75">
      <c r="A3" s="380" t="s">
        <v>45</v>
      </c>
      <c r="B3" s="380"/>
      <c r="C3" s="434"/>
      <c r="D3" s="13"/>
      <c r="E3" s="6"/>
      <c r="F3" s="6"/>
    </row>
    <row r="4" spans="1:6" ht="18.75">
      <c r="A4" s="423" t="s">
        <v>826</v>
      </c>
      <c r="B4" s="423"/>
      <c r="C4" s="423"/>
      <c r="D4" s="13"/>
      <c r="E4" s="6"/>
      <c r="F4" s="6"/>
    </row>
    <row r="5" spans="1:4" ht="18.75">
      <c r="A5" s="12"/>
      <c r="B5" s="12"/>
      <c r="C5" s="12"/>
      <c r="D5" s="12"/>
    </row>
    <row r="6" spans="1:4" ht="18.75">
      <c r="A6" s="415" t="s">
        <v>178</v>
      </c>
      <c r="B6" s="415"/>
      <c r="C6" s="431"/>
      <c r="D6" s="12"/>
    </row>
    <row r="7" spans="1:4" ht="18.75">
      <c r="A7" s="415"/>
      <c r="B7" s="415"/>
      <c r="C7" s="12"/>
      <c r="D7" s="12"/>
    </row>
    <row r="8" spans="1:4" ht="18.75">
      <c r="A8" s="419" t="s">
        <v>179</v>
      </c>
      <c r="B8" s="428"/>
      <c r="C8" s="12"/>
      <c r="D8" s="12"/>
    </row>
    <row r="9" spans="1:4" ht="34.5" customHeight="1">
      <c r="A9" s="421" t="s">
        <v>340</v>
      </c>
      <c r="B9" s="437"/>
      <c r="C9" s="438"/>
      <c r="D9" s="12"/>
    </row>
    <row r="10" spans="1:4" ht="18.75">
      <c r="A10" s="31"/>
      <c r="B10" s="32"/>
      <c r="C10" s="12"/>
      <c r="D10" s="12"/>
    </row>
    <row r="11" spans="1:4" ht="18.75">
      <c r="A11" s="60" t="s">
        <v>180</v>
      </c>
      <c r="B11" s="435" t="s">
        <v>46</v>
      </c>
      <c r="C11" s="436"/>
      <c r="D11" s="12"/>
    </row>
    <row r="12" spans="1:4" ht="18.75">
      <c r="A12" s="176"/>
      <c r="B12" s="33" t="s">
        <v>347</v>
      </c>
      <c r="C12" s="177" t="s">
        <v>810</v>
      </c>
      <c r="D12" s="12"/>
    </row>
    <row r="13" spans="1:4" ht="18.75">
      <c r="A13" s="142" t="s">
        <v>181</v>
      </c>
      <c r="B13" s="352">
        <f>SUM(B15:B23)</f>
        <v>22704.831000000002</v>
      </c>
      <c r="C13" s="164">
        <f>SUM(C15:C23)</f>
        <v>22490</v>
      </c>
      <c r="D13" s="12"/>
    </row>
    <row r="14" spans="1:4" ht="18.75">
      <c r="A14" s="31"/>
      <c r="B14" s="165"/>
      <c r="C14" s="157"/>
      <c r="D14" s="12"/>
    </row>
    <row r="15" spans="1:4" ht="18.75">
      <c r="A15" s="35" t="s">
        <v>190</v>
      </c>
      <c r="B15" s="353">
        <v>7928.142</v>
      </c>
      <c r="C15" s="157">
        <v>7468.235</v>
      </c>
      <c r="D15" s="12"/>
    </row>
    <row r="16" spans="1:4" ht="18.75">
      <c r="A16" s="143" t="s">
        <v>182</v>
      </c>
      <c r="B16" s="353">
        <v>3715.62</v>
      </c>
      <c r="C16" s="157">
        <v>3729.901</v>
      </c>
      <c r="D16" s="12"/>
    </row>
    <row r="17" spans="1:4" ht="18.75">
      <c r="A17" s="35" t="s">
        <v>183</v>
      </c>
      <c r="B17" s="353">
        <v>1101.678</v>
      </c>
      <c r="C17" s="157">
        <v>1144.086</v>
      </c>
      <c r="D17" s="12"/>
    </row>
    <row r="18" spans="1:4" ht="18.75">
      <c r="A18" s="35" t="s">
        <v>184</v>
      </c>
      <c r="B18" s="353">
        <v>1518.876</v>
      </c>
      <c r="C18" s="157">
        <v>1510.027</v>
      </c>
      <c r="D18" s="12"/>
    </row>
    <row r="19" spans="1:4" ht="18.75">
      <c r="A19" s="35" t="s">
        <v>185</v>
      </c>
      <c r="B19" s="353">
        <v>1759.58</v>
      </c>
      <c r="C19" s="157">
        <v>1762.777</v>
      </c>
      <c r="D19" s="12"/>
    </row>
    <row r="20" spans="1:4" ht="18.75">
      <c r="A20" s="143" t="s">
        <v>186</v>
      </c>
      <c r="B20" s="353">
        <v>1616.525</v>
      </c>
      <c r="C20" s="157">
        <v>1618.26</v>
      </c>
      <c r="D20" s="12"/>
    </row>
    <row r="21" spans="1:4" ht="18.75">
      <c r="A21" s="143" t="s">
        <v>187</v>
      </c>
      <c r="B21" s="353">
        <v>1347.646</v>
      </c>
      <c r="C21" s="157">
        <v>1332.95</v>
      </c>
      <c r="D21" s="12"/>
    </row>
    <row r="22" spans="1:4" ht="18.75">
      <c r="A22" s="143" t="s">
        <v>189</v>
      </c>
      <c r="B22" s="353">
        <v>924.758</v>
      </c>
      <c r="C22" s="157">
        <v>1097.721</v>
      </c>
      <c r="D22" s="12"/>
    </row>
    <row r="23" spans="1:4" ht="18.75">
      <c r="A23" s="143" t="s">
        <v>188</v>
      </c>
      <c r="B23" s="353">
        <v>2792.006</v>
      </c>
      <c r="C23" s="157">
        <v>2826.043</v>
      </c>
      <c r="D23" s="12"/>
    </row>
    <row r="24" spans="1:4" ht="18.75">
      <c r="A24" s="149"/>
      <c r="B24" s="174"/>
      <c r="C24" s="12"/>
      <c r="D24" s="12"/>
    </row>
    <row r="25" spans="1:2" ht="15.75">
      <c r="A25" s="38"/>
      <c r="B25" s="144"/>
    </row>
    <row r="26" spans="1:2" ht="15.75">
      <c r="A26" s="38"/>
      <c r="B26" s="40"/>
    </row>
    <row r="27" spans="1:2" ht="15.75">
      <c r="A27" s="38"/>
      <c r="B27" s="40"/>
    </row>
    <row r="28" spans="1:2" ht="15.75">
      <c r="A28" s="38"/>
      <c r="B28" s="40"/>
    </row>
    <row r="29" spans="1:2" ht="15.75">
      <c r="A29" s="38"/>
      <c r="B29" s="40"/>
    </row>
    <row r="30" spans="1:2" ht="15.75">
      <c r="A30" s="38"/>
      <c r="B30" s="40"/>
    </row>
    <row r="31" spans="1:2" ht="15.75">
      <c r="A31" s="38"/>
      <c r="B31" s="40"/>
    </row>
    <row r="32" spans="1:2" ht="15.75">
      <c r="A32" s="38"/>
      <c r="B32" s="40"/>
    </row>
    <row r="33" spans="1:2" ht="15.75">
      <c r="A33" s="38"/>
      <c r="B33" s="40"/>
    </row>
    <row r="34" spans="1:2" ht="15.75">
      <c r="A34" s="41"/>
      <c r="B34" s="40"/>
    </row>
    <row r="35" spans="1:2" ht="15.75">
      <c r="A35" s="41"/>
      <c r="B35" s="42"/>
    </row>
    <row r="36" spans="1:2" ht="15.75">
      <c r="A36" s="38"/>
      <c r="B36" s="43"/>
    </row>
    <row r="37" spans="1:2" ht="15.75">
      <c r="A37" s="44"/>
      <c r="B37" s="40"/>
    </row>
    <row r="38" spans="1:2" ht="15.75">
      <c r="A38" s="45"/>
      <c r="B38" s="46"/>
    </row>
    <row r="39" spans="1:2" ht="15.75">
      <c r="A39" s="45"/>
      <c r="B39" s="46"/>
    </row>
    <row r="40" spans="1:2" ht="15.75">
      <c r="A40" s="45"/>
      <c r="B40" s="46"/>
    </row>
    <row r="41" spans="1:2" ht="15.75">
      <c r="A41" s="45"/>
      <c r="B41" s="46"/>
    </row>
    <row r="42" spans="1:2" ht="15.75">
      <c r="A42" s="45"/>
      <c r="B42" s="46"/>
    </row>
    <row r="43" spans="1:2" ht="15.75">
      <c r="A43" s="45"/>
      <c r="B43" s="46"/>
    </row>
    <row r="44" spans="1:2" ht="15.75">
      <c r="A44" s="45"/>
      <c r="B44" s="46"/>
    </row>
    <row r="45" spans="1:2" ht="15.75">
      <c r="A45" s="47"/>
      <c r="B45" s="46"/>
    </row>
    <row r="46" spans="1:2" ht="15.75">
      <c r="A46" s="48"/>
      <c r="B46" s="49"/>
    </row>
    <row r="47" ht="15.75">
      <c r="B47" s="50"/>
    </row>
    <row r="48" ht="15.75">
      <c r="B48" s="50"/>
    </row>
    <row r="49" ht="15.75">
      <c r="B49" s="50"/>
    </row>
    <row r="50" ht="15.75">
      <c r="B50" s="50"/>
    </row>
    <row r="51" ht="15.75">
      <c r="B51" s="50"/>
    </row>
    <row r="52" ht="15.75">
      <c r="B52" s="50"/>
    </row>
    <row r="53" ht="15.75">
      <c r="B53" s="50"/>
    </row>
    <row r="54" ht="15.75">
      <c r="B54" s="50"/>
    </row>
    <row r="55" ht="15.75">
      <c r="B55" s="50"/>
    </row>
    <row r="56" ht="15.75">
      <c r="B56" s="50"/>
    </row>
    <row r="57" ht="15.75">
      <c r="B57" s="50"/>
    </row>
    <row r="58" ht="15.75">
      <c r="B58" s="50"/>
    </row>
    <row r="59" ht="15.75">
      <c r="B59" s="50"/>
    </row>
    <row r="60" ht="15.75">
      <c r="B60" s="50"/>
    </row>
    <row r="61" ht="15.75">
      <c r="B61" s="50"/>
    </row>
    <row r="62" ht="15.75">
      <c r="B62" s="50"/>
    </row>
    <row r="63" ht="15.75">
      <c r="B63" s="50"/>
    </row>
    <row r="64" ht="15.75">
      <c r="B64" s="50"/>
    </row>
    <row r="65" ht="15.75">
      <c r="B65" s="50"/>
    </row>
    <row r="66" ht="15.75">
      <c r="B66" s="50"/>
    </row>
    <row r="67" ht="15.75">
      <c r="B67" s="50"/>
    </row>
    <row r="68" ht="15.75">
      <c r="B68" s="50"/>
    </row>
    <row r="69" ht="15.75">
      <c r="B69" s="50"/>
    </row>
    <row r="70" ht="15.75">
      <c r="B70" s="50"/>
    </row>
    <row r="71" ht="15.75">
      <c r="B71" s="50"/>
    </row>
    <row r="72" ht="15.75">
      <c r="B72" s="50"/>
    </row>
    <row r="73" ht="15.75">
      <c r="B73" s="50"/>
    </row>
    <row r="74" ht="15.75">
      <c r="B74" s="50"/>
    </row>
    <row r="75" ht="15.75">
      <c r="B75" s="50"/>
    </row>
    <row r="76" ht="15.75">
      <c r="B76" s="50"/>
    </row>
    <row r="77" ht="15.75">
      <c r="B77" s="50"/>
    </row>
    <row r="78" ht="15.75">
      <c r="B78" s="50"/>
    </row>
    <row r="79" ht="15.75">
      <c r="B79" s="50"/>
    </row>
    <row r="80" ht="15.75">
      <c r="B80" s="50"/>
    </row>
    <row r="81" ht="15.75">
      <c r="B81" s="50"/>
    </row>
    <row r="82" ht="15.75">
      <c r="B82" s="50"/>
    </row>
    <row r="83" ht="15.75">
      <c r="B83" s="50"/>
    </row>
    <row r="84" ht="15.75">
      <c r="B84" s="50"/>
    </row>
    <row r="85" ht="15.75">
      <c r="B85" s="50"/>
    </row>
    <row r="86" ht="15.75">
      <c r="B86" s="50"/>
    </row>
    <row r="87" ht="15.75">
      <c r="B87" s="50"/>
    </row>
    <row r="88" ht="15.75">
      <c r="B88" s="50"/>
    </row>
    <row r="89" ht="15.75">
      <c r="B89" s="50"/>
    </row>
    <row r="90" ht="15.75">
      <c r="B90" s="50"/>
    </row>
    <row r="91" ht="15.75">
      <c r="B91" s="50"/>
    </row>
    <row r="92" ht="15.75">
      <c r="B92" s="50"/>
    </row>
    <row r="93" ht="15.75">
      <c r="B93" s="50"/>
    </row>
    <row r="94" ht="15.75">
      <c r="B94" s="50"/>
    </row>
    <row r="95" ht="15.75">
      <c r="B95" s="50"/>
    </row>
    <row r="96" ht="15.75">
      <c r="B96" s="50"/>
    </row>
    <row r="97" ht="15.75">
      <c r="B97" s="50"/>
    </row>
    <row r="98" ht="15.75">
      <c r="B98" s="50"/>
    </row>
    <row r="99" ht="15.75">
      <c r="B99" s="50"/>
    </row>
    <row r="100" ht="15.75">
      <c r="B100" s="50"/>
    </row>
    <row r="101" ht="15.75">
      <c r="B101" s="50"/>
    </row>
    <row r="102" ht="15.75">
      <c r="B102" s="50"/>
    </row>
    <row r="103" ht="15.75">
      <c r="B103" s="50"/>
    </row>
    <row r="104" ht="15.75">
      <c r="B104" s="50"/>
    </row>
    <row r="105" ht="15.75">
      <c r="B105" s="50"/>
    </row>
    <row r="106" ht="15.75">
      <c r="B106" s="50"/>
    </row>
    <row r="107" ht="15.75">
      <c r="B107" s="50"/>
    </row>
    <row r="108" ht="15.75">
      <c r="B108" s="50"/>
    </row>
    <row r="109" ht="15.75">
      <c r="B109" s="50"/>
    </row>
    <row r="110" ht="15.75">
      <c r="B110" s="50"/>
    </row>
    <row r="111" ht="15.75">
      <c r="B111" s="50"/>
    </row>
    <row r="112" ht="15.75">
      <c r="B112" s="50"/>
    </row>
    <row r="113" ht="15.75">
      <c r="B113" s="50"/>
    </row>
    <row r="114" ht="15.75">
      <c r="B114" s="50"/>
    </row>
    <row r="115" ht="15.75">
      <c r="B115" s="50"/>
    </row>
    <row r="116" ht="15.75">
      <c r="B116" s="50"/>
    </row>
    <row r="117" ht="15.75">
      <c r="B117" s="50"/>
    </row>
    <row r="118" ht="15.75">
      <c r="B118" s="50"/>
    </row>
    <row r="119" ht="15.75">
      <c r="B119" s="50"/>
    </row>
    <row r="120" ht="15.75">
      <c r="B120" s="50"/>
    </row>
    <row r="121" ht="15.75">
      <c r="B121" s="50"/>
    </row>
    <row r="122" ht="15.75">
      <c r="B122" s="50"/>
    </row>
    <row r="123" ht="15.75">
      <c r="B123" s="50"/>
    </row>
    <row r="124" ht="15.75">
      <c r="B124" s="50"/>
    </row>
    <row r="125" ht="15.75">
      <c r="B125" s="50"/>
    </row>
    <row r="126" ht="15.75">
      <c r="B126" s="50"/>
    </row>
    <row r="127" ht="15.75">
      <c r="B127" s="50"/>
    </row>
    <row r="128" ht="15.75">
      <c r="B128" s="50"/>
    </row>
    <row r="129" ht="15.75">
      <c r="B129" s="50"/>
    </row>
    <row r="130" ht="15.75">
      <c r="B130" s="50"/>
    </row>
    <row r="131" ht="15.75">
      <c r="B131" s="50"/>
    </row>
    <row r="132" ht="15.75">
      <c r="B132" s="50"/>
    </row>
    <row r="133" ht="15.75">
      <c r="B133" s="50"/>
    </row>
    <row r="134" ht="15.75">
      <c r="B134" s="50"/>
    </row>
    <row r="135" ht="15.75">
      <c r="B135" s="50"/>
    </row>
    <row r="136" ht="15.75">
      <c r="B136" s="50"/>
    </row>
    <row r="137" ht="15.75">
      <c r="B137" s="50"/>
    </row>
    <row r="138" ht="15.75">
      <c r="B138" s="50"/>
    </row>
    <row r="139" ht="15.75">
      <c r="B139" s="50"/>
    </row>
    <row r="140" ht="15.75">
      <c r="B140" s="50"/>
    </row>
    <row r="141" ht="15.75">
      <c r="B141" s="50"/>
    </row>
    <row r="142" ht="15.75">
      <c r="B142" s="50"/>
    </row>
    <row r="143" ht="15.75">
      <c r="B143" s="50"/>
    </row>
    <row r="144" ht="15.75">
      <c r="B144" s="50"/>
    </row>
    <row r="145" ht="15.75">
      <c r="B145" s="50"/>
    </row>
    <row r="146" ht="15.75">
      <c r="B146" s="50"/>
    </row>
    <row r="147" ht="15.75">
      <c r="B147" s="50"/>
    </row>
    <row r="148" ht="15.75">
      <c r="B148" s="50"/>
    </row>
    <row r="149" ht="15.75">
      <c r="B149" s="50"/>
    </row>
    <row r="150" ht="15.75">
      <c r="B150" s="50"/>
    </row>
    <row r="151" ht="15.75">
      <c r="B151" s="50"/>
    </row>
    <row r="152" ht="15.75">
      <c r="B152" s="50"/>
    </row>
    <row r="153" ht="15.75">
      <c r="B153" s="50"/>
    </row>
    <row r="154" ht="15.75">
      <c r="B154" s="50"/>
    </row>
    <row r="155" ht="15.75">
      <c r="B155" s="50"/>
    </row>
    <row r="156" ht="15.75">
      <c r="B156" s="50"/>
    </row>
    <row r="157" ht="15.75">
      <c r="B157" s="50"/>
    </row>
    <row r="158" ht="15.75">
      <c r="B158" s="50"/>
    </row>
    <row r="159" ht="15.75">
      <c r="B159" s="50"/>
    </row>
    <row r="160" ht="15.75">
      <c r="B160" s="50"/>
    </row>
    <row r="161" ht="15.75">
      <c r="B161" s="50"/>
    </row>
    <row r="162" ht="15.75">
      <c r="B162" s="50"/>
    </row>
    <row r="163" ht="15.75">
      <c r="B163" s="50"/>
    </row>
    <row r="164" ht="15.75">
      <c r="B164" s="50"/>
    </row>
    <row r="165" ht="15.75">
      <c r="B165" s="50"/>
    </row>
    <row r="166" ht="15.75">
      <c r="B166" s="50"/>
    </row>
    <row r="167" ht="15.75">
      <c r="B167" s="50"/>
    </row>
    <row r="168" ht="15.75">
      <c r="B168" s="50"/>
    </row>
    <row r="169" ht="15.75">
      <c r="B169" s="50"/>
    </row>
    <row r="170" ht="15.75">
      <c r="B170" s="50"/>
    </row>
    <row r="171" ht="15.75">
      <c r="B171" s="50"/>
    </row>
    <row r="172" ht="15.75">
      <c r="B172" s="50"/>
    </row>
    <row r="173" ht="15.75">
      <c r="B173" s="50"/>
    </row>
    <row r="174" ht="15.75">
      <c r="B174" s="50"/>
    </row>
    <row r="175" ht="15.75">
      <c r="B175" s="50"/>
    </row>
    <row r="176" ht="15.75">
      <c r="B176" s="50"/>
    </row>
    <row r="177" ht="15.75">
      <c r="B177" s="50"/>
    </row>
    <row r="178" ht="15.75">
      <c r="B178" s="50"/>
    </row>
    <row r="179" ht="15.75">
      <c r="B179" s="50"/>
    </row>
    <row r="180" ht="15.75">
      <c r="B180" s="50"/>
    </row>
    <row r="181" ht="15.75">
      <c r="B181" s="50"/>
    </row>
    <row r="182" ht="15.75">
      <c r="B182" s="50"/>
    </row>
    <row r="183" ht="15.75">
      <c r="B183" s="50"/>
    </row>
    <row r="184" ht="15.75">
      <c r="B184" s="50"/>
    </row>
    <row r="185" ht="15.75">
      <c r="B185" s="50"/>
    </row>
    <row r="186" ht="15.75">
      <c r="B186" s="50"/>
    </row>
    <row r="187" ht="15.75">
      <c r="B187" s="50"/>
    </row>
    <row r="188" ht="15.75">
      <c r="B188" s="50"/>
    </row>
    <row r="189" ht="15.75">
      <c r="B189" s="50"/>
    </row>
    <row r="190" ht="15.75">
      <c r="B190" s="50"/>
    </row>
    <row r="191" ht="15.75">
      <c r="B191" s="50"/>
    </row>
    <row r="192" ht="15.75">
      <c r="B192" s="50"/>
    </row>
    <row r="193" ht="15.75">
      <c r="B193" s="50"/>
    </row>
    <row r="194" ht="15.75">
      <c r="B194" s="50"/>
    </row>
    <row r="195" ht="15.75">
      <c r="B195" s="50"/>
    </row>
    <row r="196" ht="15.75">
      <c r="B196" s="50"/>
    </row>
    <row r="197" ht="15.75">
      <c r="B197" s="50"/>
    </row>
    <row r="198" ht="15.75">
      <c r="B198" s="50"/>
    </row>
    <row r="199" ht="15.75">
      <c r="B199" s="50"/>
    </row>
    <row r="200" ht="15.75">
      <c r="B200" s="50"/>
    </row>
    <row r="201" ht="15.75">
      <c r="B201" s="50"/>
    </row>
    <row r="202" ht="15.75">
      <c r="B202" s="50"/>
    </row>
    <row r="203" ht="15.75">
      <c r="B203" s="50"/>
    </row>
    <row r="204" ht="15.75">
      <c r="B204" s="50"/>
    </row>
    <row r="205" ht="15.75">
      <c r="B205" s="50"/>
    </row>
    <row r="206" ht="15.75">
      <c r="B206" s="50"/>
    </row>
    <row r="207" ht="15.75">
      <c r="B207" s="50"/>
    </row>
    <row r="208" ht="15.75">
      <c r="B208" s="50"/>
    </row>
    <row r="209" ht="15.75">
      <c r="B209" s="50"/>
    </row>
    <row r="210" ht="15.75">
      <c r="B210" s="50"/>
    </row>
    <row r="211" ht="15.75">
      <c r="B211" s="50"/>
    </row>
    <row r="212" ht="15.75">
      <c r="B212" s="50"/>
    </row>
    <row r="213" ht="15.75">
      <c r="B213" s="50"/>
    </row>
    <row r="214" ht="15.75">
      <c r="B214" s="50"/>
    </row>
    <row r="215" ht="15.75">
      <c r="B215" s="50"/>
    </row>
    <row r="216" ht="15.75">
      <c r="B216" s="50"/>
    </row>
    <row r="217" ht="15.75">
      <c r="B217" s="50"/>
    </row>
    <row r="218" ht="15.75">
      <c r="B218" s="50"/>
    </row>
    <row r="219" ht="15.75">
      <c r="B219" s="50"/>
    </row>
    <row r="220" ht="15.75">
      <c r="B220" s="50"/>
    </row>
    <row r="221" ht="15.75">
      <c r="B221" s="50"/>
    </row>
    <row r="222" ht="15.75">
      <c r="B222" s="50"/>
    </row>
    <row r="223" ht="15.75">
      <c r="B223" s="50"/>
    </row>
    <row r="224" ht="15.75">
      <c r="B224" s="50"/>
    </row>
    <row r="225" ht="15.75">
      <c r="B225" s="50"/>
    </row>
    <row r="226" ht="15.75">
      <c r="B226" s="50"/>
    </row>
    <row r="227" ht="15.75">
      <c r="B227" s="50"/>
    </row>
    <row r="228" ht="15.75">
      <c r="B228" s="50"/>
    </row>
    <row r="229" ht="15.75">
      <c r="B229" s="50"/>
    </row>
    <row r="230" ht="15.75">
      <c r="B230" s="50"/>
    </row>
    <row r="231" ht="15.75">
      <c r="B231" s="50"/>
    </row>
    <row r="232" ht="15.75">
      <c r="B232" s="50"/>
    </row>
    <row r="233" ht="15.75">
      <c r="B233" s="50"/>
    </row>
    <row r="234" ht="15.75">
      <c r="B234" s="50"/>
    </row>
    <row r="235" ht="15.75">
      <c r="B235" s="50"/>
    </row>
    <row r="236" ht="15.75">
      <c r="B236" s="50"/>
    </row>
    <row r="237" ht="15.75">
      <c r="B237" s="50"/>
    </row>
    <row r="238" ht="15.75">
      <c r="B238" s="50"/>
    </row>
    <row r="239" ht="15.75">
      <c r="B239" s="50"/>
    </row>
    <row r="240" ht="15.75">
      <c r="B240" s="50"/>
    </row>
    <row r="241" ht="15.75">
      <c r="B241" s="50"/>
    </row>
    <row r="242" ht="15.75">
      <c r="B242" s="50"/>
    </row>
    <row r="243" ht="15.75">
      <c r="B243" s="50"/>
    </row>
    <row r="244" ht="15.75">
      <c r="B244" s="50"/>
    </row>
    <row r="245" ht="15.75">
      <c r="B245" s="50"/>
    </row>
    <row r="246" ht="15.75">
      <c r="B246" s="50"/>
    </row>
    <row r="247" ht="15.75">
      <c r="B247" s="50"/>
    </row>
    <row r="248" ht="15.75">
      <c r="B248" s="50"/>
    </row>
    <row r="249" ht="15.75">
      <c r="B249" s="50"/>
    </row>
    <row r="250" ht="15.75">
      <c r="B250" s="50"/>
    </row>
    <row r="251" ht="15.75">
      <c r="B251" s="50"/>
    </row>
    <row r="252" ht="15.75">
      <c r="B252" s="50"/>
    </row>
    <row r="253" ht="15.75">
      <c r="B253" s="50"/>
    </row>
    <row r="254" ht="15.75">
      <c r="B254" s="50"/>
    </row>
    <row r="255" ht="15.75">
      <c r="B255" s="50"/>
    </row>
    <row r="256" ht="15.75">
      <c r="B256" s="50"/>
    </row>
    <row r="257" ht="15.75">
      <c r="B257" s="50"/>
    </row>
    <row r="258" ht="15.75">
      <c r="B258" s="50"/>
    </row>
    <row r="259" ht="15.75">
      <c r="B259" s="50"/>
    </row>
    <row r="260" ht="15.75">
      <c r="B260" s="50"/>
    </row>
    <row r="261" ht="15.75">
      <c r="B261" s="50"/>
    </row>
    <row r="262" ht="15.75">
      <c r="B262" s="50"/>
    </row>
    <row r="263" ht="15.75">
      <c r="B263" s="50"/>
    </row>
    <row r="264" ht="15.75">
      <c r="B264" s="50"/>
    </row>
    <row r="265" ht="15.75">
      <c r="B265" s="50"/>
    </row>
    <row r="266" ht="15.75">
      <c r="B266" s="50"/>
    </row>
    <row r="267" ht="15.75">
      <c r="B267" s="50"/>
    </row>
    <row r="268" ht="15.75">
      <c r="B268" s="50"/>
    </row>
    <row r="269" ht="15.75">
      <c r="B269" s="50"/>
    </row>
    <row r="270" ht="15.75">
      <c r="B270" s="50"/>
    </row>
    <row r="271" ht="15.75">
      <c r="B271" s="50"/>
    </row>
    <row r="272" ht="15.75">
      <c r="B272" s="50"/>
    </row>
    <row r="273" ht="15.75">
      <c r="B273" s="50"/>
    </row>
    <row r="274" ht="15.75">
      <c r="B274" s="50"/>
    </row>
    <row r="275" ht="15.75">
      <c r="B275" s="50"/>
    </row>
    <row r="276" ht="15.75">
      <c r="B276" s="50"/>
    </row>
    <row r="277" ht="15.75">
      <c r="B277" s="50"/>
    </row>
    <row r="278" ht="15.75">
      <c r="B278" s="50"/>
    </row>
    <row r="279" ht="15.75">
      <c r="B279" s="50"/>
    </row>
    <row r="280" ht="15.75">
      <c r="B280" s="50"/>
    </row>
    <row r="281" ht="15.75">
      <c r="B281" s="50"/>
    </row>
    <row r="282" ht="15.75">
      <c r="B282" s="50"/>
    </row>
    <row r="283" ht="15.75">
      <c r="B283" s="50"/>
    </row>
    <row r="284" ht="15.75">
      <c r="B284" s="50"/>
    </row>
    <row r="285" ht="15.75">
      <c r="B285" s="50"/>
    </row>
    <row r="286" ht="15.75">
      <c r="B286" s="50"/>
    </row>
    <row r="287" ht="15.75">
      <c r="B287" s="50"/>
    </row>
    <row r="288" ht="15.75">
      <c r="B288" s="50"/>
    </row>
    <row r="289" ht="15.75">
      <c r="B289" s="50"/>
    </row>
    <row r="290" ht="15.75">
      <c r="B290" s="50"/>
    </row>
    <row r="291" ht="15.75">
      <c r="B291" s="50"/>
    </row>
    <row r="292" ht="15.75">
      <c r="B292" s="50"/>
    </row>
    <row r="293" ht="15.75">
      <c r="B293" s="50"/>
    </row>
    <row r="294" ht="15.75">
      <c r="B294" s="50"/>
    </row>
    <row r="295" ht="15.75">
      <c r="B295" s="50"/>
    </row>
    <row r="296" ht="15.75">
      <c r="B296" s="50"/>
    </row>
    <row r="297" ht="15.75">
      <c r="B297" s="50"/>
    </row>
    <row r="298" ht="15.75">
      <c r="B298" s="50"/>
    </row>
    <row r="299" ht="15.75">
      <c r="B299" s="50"/>
    </row>
    <row r="300" ht="15.75">
      <c r="B300" s="50"/>
    </row>
    <row r="301" ht="15.75">
      <c r="B301" s="50"/>
    </row>
    <row r="302" ht="15.75">
      <c r="B302" s="50"/>
    </row>
    <row r="303" ht="15.75">
      <c r="B303" s="50"/>
    </row>
    <row r="304" ht="15.75">
      <c r="B304" s="50"/>
    </row>
    <row r="305" ht="15.75">
      <c r="B305" s="50"/>
    </row>
    <row r="306" ht="15.75">
      <c r="B306" s="50"/>
    </row>
    <row r="307" ht="15.75">
      <c r="B307" s="50"/>
    </row>
    <row r="308" ht="15.75">
      <c r="B308" s="50"/>
    </row>
    <row r="309" ht="15.75">
      <c r="B309" s="50"/>
    </row>
    <row r="310" ht="15.75">
      <c r="B310" s="50"/>
    </row>
    <row r="311" ht="15.75">
      <c r="B311" s="50"/>
    </row>
    <row r="312" ht="15.75">
      <c r="B312" s="50"/>
    </row>
    <row r="313" ht="15.75">
      <c r="B313" s="50"/>
    </row>
    <row r="314" ht="15.75">
      <c r="B314" s="50"/>
    </row>
    <row r="315" ht="15.75">
      <c r="B315" s="50"/>
    </row>
    <row r="316" ht="15.75">
      <c r="B316" s="50"/>
    </row>
    <row r="317" ht="15.75">
      <c r="B317" s="50"/>
    </row>
    <row r="318" ht="15.75">
      <c r="B318" s="50"/>
    </row>
    <row r="319" ht="15.75">
      <c r="B319" s="50"/>
    </row>
    <row r="320" ht="15.75">
      <c r="B320" s="50"/>
    </row>
    <row r="321" ht="15.75">
      <c r="B321" s="50"/>
    </row>
    <row r="322" ht="15.75">
      <c r="B322" s="50"/>
    </row>
    <row r="323" ht="15.75">
      <c r="B323" s="50"/>
    </row>
    <row r="324" ht="15.75">
      <c r="B324" s="50"/>
    </row>
    <row r="325" ht="15.75">
      <c r="B325" s="50"/>
    </row>
    <row r="326" ht="15.75">
      <c r="B326" s="50"/>
    </row>
    <row r="327" ht="15.75">
      <c r="B327" s="50"/>
    </row>
    <row r="328" ht="15.75">
      <c r="B328" s="50"/>
    </row>
    <row r="329" ht="15.75">
      <c r="B329" s="50"/>
    </row>
    <row r="330" ht="15.75">
      <c r="B330" s="50"/>
    </row>
    <row r="331" ht="15.75">
      <c r="B331" s="50"/>
    </row>
    <row r="332" ht="15.75">
      <c r="B332" s="50"/>
    </row>
    <row r="333" ht="15.75">
      <c r="B333" s="50"/>
    </row>
    <row r="334" ht="15.75">
      <c r="B334" s="50"/>
    </row>
    <row r="335" ht="15.75">
      <c r="B335" s="50"/>
    </row>
    <row r="336" ht="15.75">
      <c r="B336" s="50"/>
    </row>
    <row r="337" ht="15.75">
      <c r="B337" s="50"/>
    </row>
    <row r="338" ht="15.75">
      <c r="B338" s="50"/>
    </row>
    <row r="339" ht="15.75">
      <c r="B339" s="50"/>
    </row>
    <row r="340" ht="15.75">
      <c r="B340" s="50"/>
    </row>
    <row r="341" ht="15.75">
      <c r="B341" s="50"/>
    </row>
    <row r="342" ht="15.75">
      <c r="B342" s="50"/>
    </row>
    <row r="343" ht="15.75">
      <c r="B343" s="50"/>
    </row>
    <row r="344" ht="15.75">
      <c r="B344" s="50"/>
    </row>
    <row r="345" ht="15.75">
      <c r="B345" s="50"/>
    </row>
    <row r="346" ht="15.75">
      <c r="B346" s="50"/>
    </row>
    <row r="347" ht="15.75">
      <c r="B347" s="50"/>
    </row>
    <row r="348" ht="15.75">
      <c r="B348" s="50"/>
    </row>
    <row r="349" ht="15.75">
      <c r="B349" s="50"/>
    </row>
    <row r="350" ht="15.75">
      <c r="B350" s="50"/>
    </row>
    <row r="351" ht="15.75">
      <c r="B351" s="50"/>
    </row>
    <row r="352" ht="15.75">
      <c r="B352" s="50"/>
    </row>
    <row r="353" ht="15.75">
      <c r="B353" s="50"/>
    </row>
    <row r="354" ht="15.75">
      <c r="B354" s="50"/>
    </row>
    <row r="355" ht="15.75">
      <c r="B355" s="50"/>
    </row>
    <row r="356" ht="15.75">
      <c r="B356" s="50"/>
    </row>
    <row r="357" ht="15.75">
      <c r="B357" s="50"/>
    </row>
    <row r="358" ht="15.75">
      <c r="B358" s="50"/>
    </row>
    <row r="359" ht="15.75">
      <c r="B359" s="50"/>
    </row>
    <row r="360" ht="15.75">
      <c r="B360" s="50"/>
    </row>
    <row r="361" ht="15.75">
      <c r="B361" s="50"/>
    </row>
    <row r="362" ht="15.75">
      <c r="B362" s="50"/>
    </row>
    <row r="363" ht="15.75">
      <c r="B363" s="50"/>
    </row>
    <row r="364" ht="15.75">
      <c r="B364" s="50"/>
    </row>
    <row r="365" ht="15.75">
      <c r="B365" s="50"/>
    </row>
    <row r="366" ht="15.75">
      <c r="B366" s="50"/>
    </row>
    <row r="367" ht="15.75">
      <c r="B367" s="50"/>
    </row>
    <row r="368" ht="15.75">
      <c r="B368" s="50"/>
    </row>
    <row r="369" ht="15.75">
      <c r="B369" s="50"/>
    </row>
    <row r="370" ht="15.75">
      <c r="B370" s="50"/>
    </row>
    <row r="371" ht="15.75">
      <c r="B371" s="50"/>
    </row>
    <row r="372" ht="15.75">
      <c r="B372" s="50"/>
    </row>
    <row r="373" ht="15.75">
      <c r="B373" s="50"/>
    </row>
    <row r="374" ht="15.75">
      <c r="B374" s="50"/>
    </row>
    <row r="375" ht="15.75">
      <c r="B375" s="50"/>
    </row>
    <row r="376" ht="15.75">
      <c r="B376" s="50"/>
    </row>
    <row r="377" ht="15.75">
      <c r="B377" s="50"/>
    </row>
    <row r="378" ht="15.75">
      <c r="B378" s="50"/>
    </row>
    <row r="379" ht="15.75">
      <c r="B379" s="50"/>
    </row>
    <row r="380" ht="15.75">
      <c r="B380" s="50"/>
    </row>
    <row r="381" ht="15.75">
      <c r="B381" s="50"/>
    </row>
    <row r="382" ht="15.75">
      <c r="B382" s="50"/>
    </row>
    <row r="383" ht="15.75">
      <c r="B383" s="50"/>
    </row>
    <row r="384" ht="15.75">
      <c r="B384" s="50"/>
    </row>
    <row r="385" ht="15.75">
      <c r="B385" s="50"/>
    </row>
    <row r="386" ht="15.75">
      <c r="B386" s="50"/>
    </row>
    <row r="387" ht="15.75">
      <c r="B387" s="50"/>
    </row>
    <row r="388" ht="15.75">
      <c r="B388" s="50"/>
    </row>
    <row r="389" ht="15.75">
      <c r="B389" s="50"/>
    </row>
    <row r="390" ht="15.75">
      <c r="B390" s="50"/>
    </row>
    <row r="391" ht="15.75">
      <c r="B391" s="50"/>
    </row>
    <row r="392" ht="15.75">
      <c r="B392" s="50"/>
    </row>
    <row r="393" ht="15.75">
      <c r="B393" s="50"/>
    </row>
    <row r="394" ht="15.75">
      <c r="B394" s="50"/>
    </row>
    <row r="395" ht="15.75">
      <c r="B395" s="50"/>
    </row>
    <row r="396" ht="15.75">
      <c r="B396" s="50"/>
    </row>
    <row r="397" ht="15.75">
      <c r="B397" s="50"/>
    </row>
    <row r="398" ht="15.75">
      <c r="B398" s="50"/>
    </row>
    <row r="399" ht="15.75">
      <c r="B399" s="50"/>
    </row>
    <row r="400" ht="15.75">
      <c r="B400" s="50"/>
    </row>
    <row r="401" ht="15.75">
      <c r="B401" s="50"/>
    </row>
    <row r="402" ht="15.75">
      <c r="B402" s="50"/>
    </row>
    <row r="403" ht="15.75">
      <c r="B403" s="50"/>
    </row>
    <row r="404" ht="15.75">
      <c r="B404" s="50"/>
    </row>
    <row r="405" ht="15.75">
      <c r="B405" s="50"/>
    </row>
    <row r="406" ht="15.75">
      <c r="B406" s="50"/>
    </row>
    <row r="407" ht="15.75">
      <c r="B407" s="50"/>
    </row>
    <row r="408" ht="15.75">
      <c r="B408" s="50"/>
    </row>
    <row r="409" ht="15.75">
      <c r="B409" s="50"/>
    </row>
    <row r="410" ht="15.75">
      <c r="B410" s="50"/>
    </row>
    <row r="411" ht="15.75">
      <c r="B411" s="50"/>
    </row>
    <row r="412" ht="15.75">
      <c r="B412" s="50"/>
    </row>
    <row r="413" ht="15.75">
      <c r="B413" s="50"/>
    </row>
    <row r="414" ht="15.75">
      <c r="B414" s="50"/>
    </row>
    <row r="415" ht="15.75">
      <c r="B415" s="50"/>
    </row>
    <row r="416" ht="15.75">
      <c r="B416" s="50"/>
    </row>
    <row r="417" ht="15.75">
      <c r="B417" s="50"/>
    </row>
    <row r="418" ht="15.75">
      <c r="B418" s="50"/>
    </row>
    <row r="419" ht="15.75">
      <c r="B419" s="50"/>
    </row>
    <row r="420" ht="15.75">
      <c r="B420" s="50"/>
    </row>
    <row r="421" ht="15.75">
      <c r="B421" s="50"/>
    </row>
    <row r="422" ht="15.75">
      <c r="B422" s="50"/>
    </row>
    <row r="423" ht="15.75">
      <c r="B423" s="50"/>
    </row>
    <row r="424" ht="15.75">
      <c r="B424" s="50"/>
    </row>
    <row r="425" ht="15.75">
      <c r="B425" s="50"/>
    </row>
    <row r="426" ht="15.75">
      <c r="B426" s="50"/>
    </row>
    <row r="427" ht="15.75">
      <c r="B427" s="50"/>
    </row>
    <row r="428" ht="15.75">
      <c r="B428" s="50"/>
    </row>
    <row r="429" ht="15.75">
      <c r="B429" s="50"/>
    </row>
    <row r="430" ht="15.75">
      <c r="B430" s="50"/>
    </row>
    <row r="431" ht="15.75">
      <c r="B431" s="50"/>
    </row>
    <row r="432" ht="15.75">
      <c r="B432" s="50"/>
    </row>
    <row r="433" ht="15.75">
      <c r="B433" s="50"/>
    </row>
    <row r="434" ht="15.75">
      <c r="B434" s="50"/>
    </row>
    <row r="435" ht="15.75">
      <c r="B435" s="50"/>
    </row>
    <row r="436" ht="15.75">
      <c r="B436" s="50"/>
    </row>
    <row r="437" ht="15.75">
      <c r="B437" s="50"/>
    </row>
    <row r="438" ht="15.75">
      <c r="B438" s="50"/>
    </row>
    <row r="439" ht="15.75">
      <c r="B439" s="50"/>
    </row>
    <row r="440" ht="15.75">
      <c r="B440" s="50"/>
    </row>
    <row r="441" ht="15.75">
      <c r="B441" s="50"/>
    </row>
    <row r="442" ht="15.75">
      <c r="B442" s="50"/>
    </row>
    <row r="443" ht="15.75">
      <c r="B443" s="50"/>
    </row>
    <row r="444" ht="15.75">
      <c r="B444" s="50"/>
    </row>
    <row r="445" ht="15.75">
      <c r="B445" s="50"/>
    </row>
    <row r="446" ht="15.75">
      <c r="B446" s="50"/>
    </row>
    <row r="447" ht="15.75">
      <c r="B447" s="50"/>
    </row>
    <row r="448" ht="15.75">
      <c r="B448" s="50"/>
    </row>
    <row r="449" ht="15.75">
      <c r="B449" s="50"/>
    </row>
    <row r="450" ht="15.75">
      <c r="B450" s="50"/>
    </row>
    <row r="451" ht="15.75">
      <c r="B451" s="50"/>
    </row>
    <row r="452" ht="15.75">
      <c r="B452" s="50"/>
    </row>
    <row r="453" ht="15.75">
      <c r="B453" s="50"/>
    </row>
    <row r="454" ht="15.75">
      <c r="B454" s="50"/>
    </row>
    <row r="455" ht="15.75">
      <c r="B455" s="50"/>
    </row>
    <row r="456" ht="15.75">
      <c r="B456" s="50"/>
    </row>
    <row r="457" ht="15.75">
      <c r="B457" s="50"/>
    </row>
    <row r="458" ht="15.75">
      <c r="B458" s="50"/>
    </row>
    <row r="459" ht="15.75">
      <c r="B459" s="50"/>
    </row>
    <row r="460" ht="15.75">
      <c r="B460" s="50"/>
    </row>
    <row r="461" ht="15.75">
      <c r="B461" s="50"/>
    </row>
    <row r="462" ht="15.75">
      <c r="B462" s="50"/>
    </row>
    <row r="463" ht="15.75">
      <c r="B463" s="50"/>
    </row>
    <row r="464" ht="15.75">
      <c r="B464" s="50"/>
    </row>
    <row r="465" ht="15.75">
      <c r="B465" s="50"/>
    </row>
    <row r="466" ht="15.75">
      <c r="B466" s="50"/>
    </row>
    <row r="467" ht="15.75">
      <c r="B467" s="50"/>
    </row>
    <row r="468" ht="15.75">
      <c r="B468" s="50"/>
    </row>
    <row r="469" ht="15.75">
      <c r="B469" s="50"/>
    </row>
    <row r="470" ht="15.75">
      <c r="B470" s="50"/>
    </row>
    <row r="471" ht="15.75">
      <c r="B471" s="50"/>
    </row>
    <row r="472" ht="15.75">
      <c r="B472" s="50"/>
    </row>
    <row r="473" ht="15.75">
      <c r="B473" s="50"/>
    </row>
    <row r="474" ht="15.75">
      <c r="B474" s="50"/>
    </row>
    <row r="475" ht="15.75">
      <c r="B475" s="50"/>
    </row>
    <row r="476" ht="15.75">
      <c r="B476" s="50"/>
    </row>
    <row r="477" ht="15.75">
      <c r="B477" s="50"/>
    </row>
    <row r="478" ht="15.75">
      <c r="B478" s="50"/>
    </row>
    <row r="479" ht="15.75">
      <c r="B479" s="50"/>
    </row>
    <row r="480" ht="15.75">
      <c r="B480" s="50"/>
    </row>
    <row r="481" ht="15.75">
      <c r="B481" s="50"/>
    </row>
    <row r="482" ht="15.75">
      <c r="B482" s="50"/>
    </row>
    <row r="483" ht="15.75">
      <c r="B483" s="50"/>
    </row>
    <row r="484" ht="15.75">
      <c r="B484" s="50"/>
    </row>
    <row r="485" ht="15.75">
      <c r="B485" s="50"/>
    </row>
    <row r="486" ht="15.75">
      <c r="B486" s="50"/>
    </row>
    <row r="487" ht="15.75">
      <c r="B487" s="50"/>
    </row>
    <row r="488" ht="15.75">
      <c r="B488" s="50"/>
    </row>
    <row r="489" ht="15.75">
      <c r="B489" s="50"/>
    </row>
    <row r="490" ht="15.75">
      <c r="B490" s="50"/>
    </row>
    <row r="491" ht="15.75">
      <c r="B491" s="50"/>
    </row>
    <row r="492" ht="15.75">
      <c r="B492" s="50"/>
    </row>
    <row r="493" ht="15.75">
      <c r="B493" s="50"/>
    </row>
    <row r="494" ht="15.75">
      <c r="B494" s="50"/>
    </row>
    <row r="495" ht="15.75">
      <c r="B495" s="50"/>
    </row>
    <row r="496" ht="15.75">
      <c r="B496" s="50"/>
    </row>
    <row r="497" ht="15.75">
      <c r="B497" s="50"/>
    </row>
    <row r="498" ht="15.75">
      <c r="B498" s="50"/>
    </row>
    <row r="499" ht="15.75">
      <c r="B499" s="50"/>
    </row>
    <row r="500" ht="15.75">
      <c r="B500" s="50"/>
    </row>
    <row r="501" ht="15.75">
      <c r="B501" s="50"/>
    </row>
    <row r="502" ht="15.75">
      <c r="B502" s="50"/>
    </row>
    <row r="503" ht="15.75">
      <c r="B503" s="50"/>
    </row>
    <row r="504" ht="15.75">
      <c r="B504" s="50"/>
    </row>
    <row r="505" ht="15.75">
      <c r="B505" s="50"/>
    </row>
    <row r="506" ht="15.75">
      <c r="B506" s="50"/>
    </row>
    <row r="507" ht="15.75">
      <c r="B507" s="50"/>
    </row>
    <row r="508" ht="15.75">
      <c r="B508" s="50"/>
    </row>
    <row r="509" ht="15.75">
      <c r="B509" s="50"/>
    </row>
    <row r="510" ht="15.75">
      <c r="B510" s="50"/>
    </row>
    <row r="511" ht="15.75">
      <c r="B511" s="50"/>
    </row>
    <row r="512" ht="15.75">
      <c r="B512" s="50"/>
    </row>
    <row r="513" ht="15.75">
      <c r="B513" s="50"/>
    </row>
    <row r="514" ht="15.75">
      <c r="B514" s="50"/>
    </row>
    <row r="515" ht="15.75">
      <c r="B515" s="50"/>
    </row>
    <row r="516" ht="15.75">
      <c r="B516" s="50"/>
    </row>
    <row r="517" ht="15.75">
      <c r="B517" s="50"/>
    </row>
    <row r="518" ht="15.75">
      <c r="B518" s="50"/>
    </row>
    <row r="519" ht="15.75">
      <c r="B519" s="50"/>
    </row>
    <row r="520" ht="15.75">
      <c r="B520" s="50"/>
    </row>
    <row r="521" ht="15.75">
      <c r="B521" s="50"/>
    </row>
    <row r="522" ht="15.75">
      <c r="B522" s="50"/>
    </row>
    <row r="523" ht="15.75">
      <c r="B523" s="50"/>
    </row>
    <row r="524" ht="15.75">
      <c r="B524" s="50"/>
    </row>
    <row r="525" ht="15.75">
      <c r="B525" s="50"/>
    </row>
    <row r="526" ht="15.75">
      <c r="B526" s="50"/>
    </row>
    <row r="527" ht="15.75">
      <c r="B527" s="50"/>
    </row>
    <row r="528" ht="15.75">
      <c r="B528" s="50"/>
    </row>
    <row r="529" ht="15.75">
      <c r="B529" s="50"/>
    </row>
    <row r="530" ht="15.75">
      <c r="B530" s="50"/>
    </row>
    <row r="531" ht="15.75">
      <c r="B531" s="50"/>
    </row>
    <row r="532" ht="15.75">
      <c r="B532" s="50"/>
    </row>
    <row r="533" ht="15.75">
      <c r="B533" s="50"/>
    </row>
    <row r="534" ht="15.75">
      <c r="B534" s="50"/>
    </row>
    <row r="535" ht="15.75">
      <c r="B535" s="50"/>
    </row>
    <row r="536" ht="15.75">
      <c r="B536" s="50"/>
    </row>
    <row r="537" ht="15.75">
      <c r="B537" s="50"/>
    </row>
    <row r="538" ht="15.75">
      <c r="B538" s="50"/>
    </row>
    <row r="539" ht="15.75">
      <c r="B539" s="50"/>
    </row>
    <row r="540" ht="15.75">
      <c r="B540" s="50"/>
    </row>
    <row r="541" ht="15.75">
      <c r="B541" s="50"/>
    </row>
    <row r="542" ht="15.75">
      <c r="B542" s="50"/>
    </row>
    <row r="543" ht="15.75">
      <c r="B543" s="50"/>
    </row>
    <row r="544" ht="15.75">
      <c r="B544" s="50"/>
    </row>
    <row r="545" ht="15.75">
      <c r="B545" s="50"/>
    </row>
    <row r="546" ht="15.75">
      <c r="B546" s="50"/>
    </row>
    <row r="547" ht="15.75">
      <c r="B547" s="50"/>
    </row>
    <row r="548" ht="15.75">
      <c r="B548" s="50"/>
    </row>
    <row r="549" ht="15.75">
      <c r="B549" s="50"/>
    </row>
    <row r="550" ht="15.75">
      <c r="B550" s="50"/>
    </row>
    <row r="551" ht="15.75">
      <c r="B551" s="50"/>
    </row>
    <row r="552" ht="15.75">
      <c r="B552" s="50"/>
    </row>
    <row r="553" ht="15.75">
      <c r="B553" s="50"/>
    </row>
    <row r="554" ht="15.75">
      <c r="B554" s="50"/>
    </row>
    <row r="555" ht="15.75">
      <c r="B555" s="50"/>
    </row>
    <row r="556" ht="15.75">
      <c r="B556" s="50"/>
    </row>
    <row r="557" ht="15.75">
      <c r="B557" s="50"/>
    </row>
    <row r="558" ht="15.75">
      <c r="B558" s="50"/>
    </row>
    <row r="559" ht="15.75">
      <c r="B559" s="50"/>
    </row>
    <row r="560" ht="15.75">
      <c r="B560" s="50"/>
    </row>
    <row r="561" ht="15.75">
      <c r="B561" s="50"/>
    </row>
    <row r="562" ht="15.75">
      <c r="B562" s="50"/>
    </row>
    <row r="563" ht="15.75">
      <c r="B563" s="50"/>
    </row>
    <row r="564" ht="15.75">
      <c r="B564" s="50"/>
    </row>
    <row r="565" ht="15.75">
      <c r="B565" s="50"/>
    </row>
    <row r="566" ht="15.75">
      <c r="B566" s="50"/>
    </row>
    <row r="567" ht="15.75">
      <c r="B567" s="50"/>
    </row>
    <row r="568" ht="15.75">
      <c r="B568" s="50"/>
    </row>
    <row r="569" ht="15.75">
      <c r="B569" s="50"/>
    </row>
    <row r="570" ht="15.75">
      <c r="B570" s="50"/>
    </row>
    <row r="571" ht="15.75">
      <c r="B571" s="50"/>
    </row>
    <row r="572" ht="15.75">
      <c r="B572" s="50"/>
    </row>
    <row r="573" ht="15.75">
      <c r="B573" s="50"/>
    </row>
    <row r="574" ht="15.75">
      <c r="B574" s="50"/>
    </row>
    <row r="575" ht="15.75">
      <c r="B575" s="50"/>
    </row>
    <row r="576" ht="15.75">
      <c r="B576" s="50"/>
    </row>
    <row r="577" ht="15.75">
      <c r="B577" s="50"/>
    </row>
    <row r="578" ht="15.75">
      <c r="B578" s="50"/>
    </row>
    <row r="579" ht="15.75">
      <c r="B579" s="50"/>
    </row>
    <row r="580" ht="15.75">
      <c r="B580" s="50"/>
    </row>
    <row r="581" ht="15.75">
      <c r="B581" s="50"/>
    </row>
    <row r="582" ht="15.75">
      <c r="B582" s="50"/>
    </row>
    <row r="583" ht="15.75">
      <c r="B583" s="50"/>
    </row>
    <row r="584" ht="15.75">
      <c r="B584" s="50"/>
    </row>
    <row r="585" ht="15.75">
      <c r="B585" s="50"/>
    </row>
    <row r="586" ht="15.75">
      <c r="B586" s="50"/>
    </row>
    <row r="587" ht="15.75">
      <c r="B587" s="50"/>
    </row>
    <row r="588" ht="15.75">
      <c r="B588" s="50"/>
    </row>
    <row r="589" ht="15.75">
      <c r="B589" s="50"/>
    </row>
    <row r="590" ht="15.75">
      <c r="B590" s="50"/>
    </row>
    <row r="591" ht="15.75">
      <c r="B591" s="50"/>
    </row>
    <row r="592" ht="15.75">
      <c r="B592" s="50"/>
    </row>
    <row r="593" ht="15.75">
      <c r="B593" s="50"/>
    </row>
    <row r="594" ht="15.75">
      <c r="B594" s="50"/>
    </row>
    <row r="595" ht="15.75">
      <c r="B595" s="50"/>
    </row>
    <row r="596" ht="15.75">
      <c r="B596" s="50"/>
    </row>
    <row r="597" ht="15.75">
      <c r="B597" s="50"/>
    </row>
    <row r="598" ht="15.75">
      <c r="B598" s="50"/>
    </row>
    <row r="599" ht="15.75">
      <c r="B599" s="50"/>
    </row>
    <row r="600" ht="15.75">
      <c r="B600" s="50"/>
    </row>
    <row r="601" ht="15.75">
      <c r="B601" s="50"/>
    </row>
    <row r="602" ht="15.75">
      <c r="B602" s="50"/>
    </row>
    <row r="603" ht="15.75">
      <c r="B603" s="50"/>
    </row>
    <row r="604" ht="15.75">
      <c r="B604" s="50"/>
    </row>
    <row r="605" ht="15.75">
      <c r="B605" s="50"/>
    </row>
    <row r="606" ht="15.75">
      <c r="B606" s="50"/>
    </row>
    <row r="607" ht="15.75">
      <c r="B607" s="50"/>
    </row>
    <row r="608" ht="15.75">
      <c r="B608" s="50"/>
    </row>
    <row r="609" ht="15.75">
      <c r="B609" s="50"/>
    </row>
    <row r="610" ht="15.75">
      <c r="B610" s="50"/>
    </row>
    <row r="611" ht="15.75">
      <c r="B611" s="50"/>
    </row>
    <row r="612" ht="15.75">
      <c r="B612" s="50"/>
    </row>
    <row r="613" ht="15.75">
      <c r="B613" s="50"/>
    </row>
    <row r="614" ht="15.75">
      <c r="B614" s="50"/>
    </row>
    <row r="615" ht="15.75">
      <c r="B615" s="50"/>
    </row>
    <row r="616" ht="15.75">
      <c r="B616" s="50"/>
    </row>
    <row r="617" ht="15.75">
      <c r="B617" s="50"/>
    </row>
    <row r="618" ht="15.75">
      <c r="B618" s="50"/>
    </row>
    <row r="619" ht="15.75">
      <c r="B619" s="50"/>
    </row>
    <row r="620" ht="15.75">
      <c r="B620" s="50"/>
    </row>
    <row r="621" ht="15.75">
      <c r="B621" s="50"/>
    </row>
    <row r="622" ht="15.75">
      <c r="B622" s="50"/>
    </row>
    <row r="623" ht="15.75">
      <c r="B623" s="50"/>
    </row>
    <row r="624" ht="15.75">
      <c r="B624" s="50"/>
    </row>
    <row r="625" ht="15.75">
      <c r="B625" s="50"/>
    </row>
    <row r="626" ht="15.75">
      <c r="B626" s="50"/>
    </row>
    <row r="627" ht="15.75">
      <c r="B627" s="50"/>
    </row>
    <row r="628" ht="15.75">
      <c r="B628" s="50"/>
    </row>
    <row r="629" ht="15.75">
      <c r="B629" s="50"/>
    </row>
    <row r="630" ht="15.75">
      <c r="B630" s="50"/>
    </row>
    <row r="631" ht="15.75">
      <c r="B631" s="50"/>
    </row>
    <row r="632" ht="15.75">
      <c r="B632" s="50"/>
    </row>
    <row r="633" ht="15.75">
      <c r="B633" s="50"/>
    </row>
    <row r="634" ht="15.75">
      <c r="B634" s="50"/>
    </row>
    <row r="635" ht="15.75">
      <c r="B635" s="50"/>
    </row>
    <row r="636" ht="15.75">
      <c r="B636" s="50"/>
    </row>
    <row r="637" ht="15.75">
      <c r="B637" s="50"/>
    </row>
    <row r="638" ht="15.75">
      <c r="B638" s="50"/>
    </row>
    <row r="639" ht="15.75">
      <c r="B639" s="50"/>
    </row>
    <row r="640" ht="15.75">
      <c r="B640" s="50"/>
    </row>
    <row r="641" ht="15.75">
      <c r="B641" s="50"/>
    </row>
    <row r="642" ht="15.75">
      <c r="B642" s="50"/>
    </row>
    <row r="643" ht="15.75">
      <c r="B643" s="50"/>
    </row>
    <row r="644" ht="15.75">
      <c r="B644" s="50"/>
    </row>
    <row r="645" ht="15.75">
      <c r="B645" s="50"/>
    </row>
    <row r="646" ht="15.75">
      <c r="B646" s="50"/>
    </row>
    <row r="647" ht="15.75">
      <c r="B647" s="50"/>
    </row>
    <row r="648" ht="15.75">
      <c r="B648" s="50"/>
    </row>
    <row r="649" ht="15.75">
      <c r="B649" s="50"/>
    </row>
    <row r="650" ht="15.75">
      <c r="B650" s="50"/>
    </row>
    <row r="651" ht="15.75">
      <c r="B651" s="50"/>
    </row>
    <row r="652" ht="15.75">
      <c r="B652" s="50"/>
    </row>
    <row r="653" ht="15.75">
      <c r="B653" s="50"/>
    </row>
    <row r="654" ht="15.75">
      <c r="B654" s="50"/>
    </row>
    <row r="655" ht="15.75">
      <c r="B655" s="50"/>
    </row>
    <row r="656" ht="15.75">
      <c r="B656" s="50"/>
    </row>
    <row r="657" ht="15.75">
      <c r="B657" s="50"/>
    </row>
    <row r="658" ht="15.75">
      <c r="B658" s="50"/>
    </row>
    <row r="659" ht="15.75">
      <c r="B659" s="50"/>
    </row>
    <row r="660" ht="15.75">
      <c r="B660" s="50"/>
    </row>
    <row r="661" ht="15.75">
      <c r="B661" s="50"/>
    </row>
    <row r="662" ht="15.75">
      <c r="B662" s="50"/>
    </row>
    <row r="663" ht="15.75">
      <c r="B663" s="50"/>
    </row>
    <row r="664" ht="15.75">
      <c r="B664" s="50"/>
    </row>
    <row r="665" ht="15.75">
      <c r="B665" s="50"/>
    </row>
    <row r="666" ht="15.75">
      <c r="B666" s="50"/>
    </row>
    <row r="667" ht="15.75">
      <c r="B667" s="50"/>
    </row>
    <row r="668" ht="15.75">
      <c r="B668" s="50"/>
    </row>
    <row r="669" ht="15.75">
      <c r="B669" s="50"/>
    </row>
    <row r="670" ht="15.75">
      <c r="B670" s="50"/>
    </row>
    <row r="671" ht="15.75">
      <c r="B671" s="50"/>
    </row>
    <row r="672" ht="15.75">
      <c r="B672" s="50"/>
    </row>
    <row r="673" ht="15.75">
      <c r="B673" s="50"/>
    </row>
    <row r="674" ht="15.75">
      <c r="B674" s="50"/>
    </row>
    <row r="675" ht="15.75">
      <c r="B675" s="50"/>
    </row>
    <row r="676" ht="15.75">
      <c r="B676" s="50"/>
    </row>
    <row r="677" ht="15.75">
      <c r="B677" s="50"/>
    </row>
    <row r="678" ht="15.75">
      <c r="B678" s="50"/>
    </row>
    <row r="679" ht="15.75">
      <c r="B679" s="50"/>
    </row>
    <row r="680" ht="15.75">
      <c r="B680" s="50"/>
    </row>
    <row r="681" ht="15.75">
      <c r="B681" s="50"/>
    </row>
    <row r="682" ht="15.75">
      <c r="B682" s="50"/>
    </row>
    <row r="683" ht="15.75">
      <c r="B683" s="50"/>
    </row>
    <row r="684" ht="15.75">
      <c r="B684" s="50"/>
    </row>
    <row r="685" ht="15.75">
      <c r="B685" s="50"/>
    </row>
    <row r="686" ht="15.75">
      <c r="B686" s="50"/>
    </row>
    <row r="687" ht="15.75">
      <c r="B687" s="50"/>
    </row>
    <row r="688" ht="15.75">
      <c r="B688" s="50"/>
    </row>
    <row r="689" ht="15.75">
      <c r="B689" s="50"/>
    </row>
    <row r="690" ht="15.75">
      <c r="B690" s="50"/>
    </row>
    <row r="691" ht="15.75">
      <c r="B691" s="50"/>
    </row>
    <row r="692" ht="15.75">
      <c r="B692" s="50"/>
    </row>
    <row r="693" ht="15.75">
      <c r="B693" s="50"/>
    </row>
    <row r="694" ht="15.75">
      <c r="B694" s="50"/>
    </row>
    <row r="695" ht="15.75">
      <c r="B695" s="50"/>
    </row>
    <row r="696" ht="15.75">
      <c r="B696" s="50"/>
    </row>
    <row r="697" ht="15.75">
      <c r="B697" s="50"/>
    </row>
    <row r="698" ht="15.75">
      <c r="B698" s="50"/>
    </row>
    <row r="699" ht="15.75">
      <c r="B699" s="50"/>
    </row>
    <row r="700" ht="15.75">
      <c r="B700" s="50"/>
    </row>
    <row r="701" ht="15.75">
      <c r="B701" s="50"/>
    </row>
    <row r="702" ht="15.75">
      <c r="B702" s="50"/>
    </row>
    <row r="703" ht="15.75">
      <c r="B703" s="50"/>
    </row>
    <row r="704" ht="15.75">
      <c r="B704" s="50"/>
    </row>
    <row r="705" ht="15.75">
      <c r="B705" s="50"/>
    </row>
    <row r="706" ht="15.75">
      <c r="B706" s="50"/>
    </row>
    <row r="707" ht="15.75">
      <c r="B707" s="50"/>
    </row>
    <row r="708" ht="15.75">
      <c r="B708" s="50"/>
    </row>
    <row r="709" ht="15.75">
      <c r="B709" s="50"/>
    </row>
    <row r="710" ht="15.75">
      <c r="B710" s="50"/>
    </row>
    <row r="711" ht="15.75">
      <c r="B711" s="50"/>
    </row>
    <row r="712" ht="15.75">
      <c r="B712" s="50"/>
    </row>
    <row r="713" ht="15.75">
      <c r="B713" s="50"/>
    </row>
    <row r="714" ht="15.75">
      <c r="B714" s="50"/>
    </row>
    <row r="715" ht="15.75">
      <c r="B715" s="50"/>
    </row>
    <row r="716" ht="15.75">
      <c r="B716" s="50"/>
    </row>
    <row r="717" ht="15.75">
      <c r="B717" s="50"/>
    </row>
    <row r="718" ht="15.75">
      <c r="B718" s="50"/>
    </row>
    <row r="719" ht="15.75">
      <c r="B719" s="50"/>
    </row>
    <row r="720" ht="15.75">
      <c r="B720" s="50"/>
    </row>
    <row r="721" ht="15.75">
      <c r="B721" s="50"/>
    </row>
    <row r="722" ht="15.75">
      <c r="B722" s="50"/>
    </row>
    <row r="723" ht="15.75">
      <c r="B723" s="50"/>
    </row>
    <row r="724" ht="15.75">
      <c r="B724" s="50"/>
    </row>
    <row r="725" ht="15.75">
      <c r="B725" s="50"/>
    </row>
    <row r="726" ht="15.75">
      <c r="B726" s="50"/>
    </row>
    <row r="727" ht="15.75">
      <c r="B727" s="50"/>
    </row>
    <row r="728" ht="15.75">
      <c r="B728" s="50"/>
    </row>
    <row r="729" ht="15.75">
      <c r="B729" s="50"/>
    </row>
    <row r="730" ht="15.75">
      <c r="B730" s="50"/>
    </row>
    <row r="731" ht="15.75">
      <c r="B731" s="50"/>
    </row>
    <row r="732" ht="15.75">
      <c r="B732" s="50"/>
    </row>
    <row r="733" ht="15.75">
      <c r="B733" s="50"/>
    </row>
    <row r="734" ht="15.75">
      <c r="B734" s="50"/>
    </row>
    <row r="735" ht="15.75">
      <c r="B735" s="50"/>
    </row>
    <row r="736" ht="15.75">
      <c r="B736" s="50"/>
    </row>
    <row r="737" ht="15.75">
      <c r="B737" s="50"/>
    </row>
    <row r="738" ht="15.75">
      <c r="B738" s="50"/>
    </row>
    <row r="739" ht="15.75">
      <c r="B739" s="50"/>
    </row>
    <row r="740" ht="15.75">
      <c r="B740" s="50"/>
    </row>
    <row r="741" ht="15.75">
      <c r="B741" s="50"/>
    </row>
    <row r="742" ht="15.75">
      <c r="B742" s="50"/>
    </row>
    <row r="743" ht="15.75">
      <c r="B743" s="50"/>
    </row>
    <row r="744" ht="15.75">
      <c r="B744" s="50"/>
    </row>
    <row r="745" ht="15.75">
      <c r="B745" s="50"/>
    </row>
    <row r="746" ht="15.75">
      <c r="B746" s="50"/>
    </row>
    <row r="747" ht="15.75">
      <c r="B747" s="50"/>
    </row>
    <row r="748" ht="15.75">
      <c r="B748" s="50"/>
    </row>
    <row r="749" ht="15.75">
      <c r="B749" s="50"/>
    </row>
    <row r="750" ht="15.75">
      <c r="B750" s="50"/>
    </row>
    <row r="751" ht="15.75">
      <c r="B751" s="50"/>
    </row>
    <row r="752" ht="15.75">
      <c r="B752" s="50"/>
    </row>
    <row r="753" ht="15.75">
      <c r="B753" s="50"/>
    </row>
    <row r="754" ht="15.75">
      <c r="B754" s="50"/>
    </row>
    <row r="755" ht="15.75">
      <c r="B755" s="50"/>
    </row>
    <row r="756" ht="15.75">
      <c r="B756" s="50"/>
    </row>
    <row r="757" ht="15.75">
      <c r="B757" s="50"/>
    </row>
    <row r="758" ht="15.75">
      <c r="B758" s="50"/>
    </row>
    <row r="759" ht="15.75">
      <c r="B759" s="50"/>
    </row>
    <row r="760" ht="15.75">
      <c r="B760" s="50"/>
    </row>
    <row r="761" ht="15.75">
      <c r="B761" s="50"/>
    </row>
    <row r="762" ht="15.75">
      <c r="B762" s="50"/>
    </row>
    <row r="763" ht="15.75">
      <c r="B763" s="50"/>
    </row>
    <row r="764" ht="15.75">
      <c r="B764" s="50"/>
    </row>
    <row r="765" ht="15.75">
      <c r="B765" s="50"/>
    </row>
    <row r="766" ht="15.75">
      <c r="B766" s="50"/>
    </row>
    <row r="767" ht="15.75">
      <c r="B767" s="50"/>
    </row>
    <row r="768" ht="15.75">
      <c r="B768" s="50"/>
    </row>
    <row r="769" ht="15.75">
      <c r="B769" s="50"/>
    </row>
    <row r="770" ht="15.75">
      <c r="B770" s="50"/>
    </row>
    <row r="771" ht="15.75">
      <c r="B771" s="50"/>
    </row>
    <row r="772" ht="15.75">
      <c r="B772" s="50"/>
    </row>
    <row r="773" ht="15.75">
      <c r="B773" s="50"/>
    </row>
    <row r="774" ht="15.75">
      <c r="B774" s="50"/>
    </row>
    <row r="775" ht="15.75">
      <c r="B775" s="50"/>
    </row>
    <row r="776" ht="15.75">
      <c r="B776" s="50"/>
    </row>
    <row r="777" ht="15.75">
      <c r="B777" s="50"/>
    </row>
    <row r="778" ht="15.75">
      <c r="B778" s="50"/>
    </row>
    <row r="779" ht="15.75">
      <c r="B779" s="50"/>
    </row>
    <row r="780" ht="15.75">
      <c r="B780" s="50"/>
    </row>
    <row r="781" ht="15.75">
      <c r="B781" s="50"/>
    </row>
    <row r="782" ht="15.75">
      <c r="B782" s="50"/>
    </row>
    <row r="783" ht="15.75">
      <c r="B783" s="50"/>
    </row>
    <row r="784" ht="15.75">
      <c r="B784" s="50"/>
    </row>
    <row r="785" ht="15.75">
      <c r="B785" s="50"/>
    </row>
    <row r="786" ht="15.75">
      <c r="B786" s="50"/>
    </row>
    <row r="787" ht="15.75">
      <c r="B787" s="50"/>
    </row>
    <row r="788" ht="15.75">
      <c r="B788" s="50"/>
    </row>
    <row r="789" ht="15.75">
      <c r="B789" s="50"/>
    </row>
    <row r="790" ht="15.75">
      <c r="B790" s="50"/>
    </row>
    <row r="791" ht="15.75">
      <c r="B791" s="50"/>
    </row>
    <row r="792" ht="15.75">
      <c r="B792" s="50"/>
    </row>
    <row r="793" ht="15.75">
      <c r="B793" s="50"/>
    </row>
    <row r="794" ht="15.75">
      <c r="B794" s="50"/>
    </row>
    <row r="795" ht="15.75">
      <c r="B795" s="50"/>
    </row>
    <row r="796" ht="15.75">
      <c r="B796" s="50"/>
    </row>
    <row r="797" ht="15.75">
      <c r="B797" s="50"/>
    </row>
    <row r="798" ht="15.75">
      <c r="B798" s="50"/>
    </row>
    <row r="799" ht="15.75">
      <c r="B799" s="50"/>
    </row>
    <row r="800" ht="15.75">
      <c r="B800" s="50"/>
    </row>
    <row r="801" ht="15.75">
      <c r="B801" s="50"/>
    </row>
    <row r="802" ht="15.75">
      <c r="B802" s="50"/>
    </row>
    <row r="803" ht="15.75">
      <c r="B803" s="50"/>
    </row>
    <row r="804" ht="15.75">
      <c r="B804" s="50"/>
    </row>
    <row r="805" ht="15.75">
      <c r="B805" s="50"/>
    </row>
    <row r="806" ht="15.75">
      <c r="B806" s="50"/>
    </row>
    <row r="807" ht="15.75">
      <c r="B807" s="50"/>
    </row>
    <row r="808" ht="15.75">
      <c r="B808" s="50"/>
    </row>
    <row r="809" ht="15.75">
      <c r="B809" s="50"/>
    </row>
    <row r="810" ht="15.75">
      <c r="B810" s="50"/>
    </row>
    <row r="811" ht="15.75">
      <c r="B811" s="50"/>
    </row>
    <row r="812" ht="15.75">
      <c r="B812" s="50"/>
    </row>
    <row r="813" ht="15.75">
      <c r="B813" s="50"/>
    </row>
    <row r="814" ht="15.75">
      <c r="B814" s="50"/>
    </row>
    <row r="815" ht="15.75">
      <c r="B815" s="50"/>
    </row>
    <row r="816" ht="15.75">
      <c r="B816" s="50"/>
    </row>
    <row r="817" ht="15.75">
      <c r="B817" s="50"/>
    </row>
    <row r="818" ht="15.75">
      <c r="B818" s="50"/>
    </row>
    <row r="819" ht="15.75">
      <c r="B819" s="50"/>
    </row>
    <row r="820" ht="15.75">
      <c r="B820" s="50"/>
    </row>
    <row r="821" ht="15.75">
      <c r="B821" s="50"/>
    </row>
    <row r="822" ht="15.75">
      <c r="B822" s="50"/>
    </row>
    <row r="823" ht="15.75">
      <c r="B823" s="50"/>
    </row>
    <row r="824" ht="15.75">
      <c r="B824" s="50"/>
    </row>
    <row r="825" ht="15.75">
      <c r="B825" s="50"/>
    </row>
    <row r="826" ht="15.75">
      <c r="B826" s="50"/>
    </row>
    <row r="827" ht="15.75">
      <c r="B827" s="50"/>
    </row>
    <row r="828" ht="15.75">
      <c r="B828" s="50"/>
    </row>
    <row r="829" ht="15.75">
      <c r="B829" s="50"/>
    </row>
    <row r="830" ht="15.75">
      <c r="B830" s="50"/>
    </row>
    <row r="831" ht="15.75">
      <c r="B831" s="50"/>
    </row>
    <row r="832" ht="15.75">
      <c r="B832" s="50"/>
    </row>
    <row r="833" ht="15.75">
      <c r="B833" s="50"/>
    </row>
    <row r="834" ht="15.75">
      <c r="B834" s="50"/>
    </row>
    <row r="835" ht="15.75">
      <c r="B835" s="50"/>
    </row>
    <row r="836" ht="15.75">
      <c r="B836" s="50"/>
    </row>
    <row r="837" ht="15.75">
      <c r="B837" s="50"/>
    </row>
    <row r="838" ht="15.75">
      <c r="B838" s="50"/>
    </row>
    <row r="839" ht="15.75">
      <c r="B839" s="50"/>
    </row>
    <row r="840" ht="15.75">
      <c r="B840" s="50"/>
    </row>
    <row r="841" ht="15.75">
      <c r="B841" s="50"/>
    </row>
    <row r="842" ht="15.75">
      <c r="B842" s="50"/>
    </row>
    <row r="843" ht="15.75">
      <c r="B843" s="50"/>
    </row>
    <row r="844" ht="15.75">
      <c r="B844" s="50"/>
    </row>
    <row r="845" ht="15.75">
      <c r="B845" s="50"/>
    </row>
    <row r="846" ht="15.75">
      <c r="B846" s="50"/>
    </row>
    <row r="847" ht="15.75">
      <c r="B847" s="50"/>
    </row>
    <row r="848" ht="15.75">
      <c r="B848" s="50"/>
    </row>
    <row r="849" ht="15.75">
      <c r="B849" s="50"/>
    </row>
    <row r="850" ht="15.75">
      <c r="B850" s="50"/>
    </row>
    <row r="851" ht="15.75">
      <c r="B851" s="50"/>
    </row>
    <row r="852" ht="15.75">
      <c r="B852" s="50"/>
    </row>
    <row r="853" ht="15.75">
      <c r="B853" s="50"/>
    </row>
    <row r="854" ht="15.75">
      <c r="B854" s="50"/>
    </row>
    <row r="855" ht="15.75">
      <c r="B855" s="50"/>
    </row>
    <row r="856" ht="15.75">
      <c r="B856" s="50"/>
    </row>
    <row r="857" ht="15.75">
      <c r="B857" s="50"/>
    </row>
    <row r="858" ht="15.75">
      <c r="B858" s="50"/>
    </row>
    <row r="859" ht="15.75">
      <c r="B859" s="50"/>
    </row>
    <row r="860" ht="15.75">
      <c r="B860" s="50"/>
    </row>
    <row r="861" ht="15.75">
      <c r="B861" s="50"/>
    </row>
    <row r="862" ht="15.75">
      <c r="B862" s="50"/>
    </row>
    <row r="863" ht="15.75">
      <c r="B863" s="50"/>
    </row>
    <row r="864" ht="15.75">
      <c r="B864" s="50"/>
    </row>
    <row r="865" ht="15.75">
      <c r="B865" s="50"/>
    </row>
    <row r="866" ht="15.75">
      <c r="B866" s="50"/>
    </row>
    <row r="867" ht="15.75">
      <c r="B867" s="50"/>
    </row>
    <row r="868" ht="15.75">
      <c r="B868" s="50"/>
    </row>
    <row r="869" ht="15.75">
      <c r="B869" s="50"/>
    </row>
    <row r="870" ht="15.75">
      <c r="B870" s="50"/>
    </row>
    <row r="871" ht="15.75">
      <c r="B871" s="50"/>
    </row>
    <row r="872" ht="15.75">
      <c r="B872" s="50"/>
    </row>
    <row r="873" ht="15.75">
      <c r="B873" s="50"/>
    </row>
    <row r="874" ht="15.75">
      <c r="B874" s="50"/>
    </row>
    <row r="875" ht="15.75">
      <c r="B875" s="50"/>
    </row>
    <row r="876" ht="15.75">
      <c r="B876" s="50"/>
    </row>
    <row r="877" ht="15.75">
      <c r="B877" s="50"/>
    </row>
    <row r="878" ht="15.75">
      <c r="B878" s="50"/>
    </row>
    <row r="879" ht="15.75">
      <c r="B879" s="50"/>
    </row>
    <row r="880" ht="15.75">
      <c r="B880" s="50"/>
    </row>
    <row r="881" ht="15.75">
      <c r="B881" s="50"/>
    </row>
    <row r="882" ht="15.75">
      <c r="B882" s="50"/>
    </row>
    <row r="883" ht="15.75">
      <c r="B883" s="50"/>
    </row>
    <row r="884" ht="15.75">
      <c r="B884" s="50"/>
    </row>
    <row r="885" ht="15.75">
      <c r="B885" s="50"/>
    </row>
    <row r="886" ht="15.75">
      <c r="B886" s="50"/>
    </row>
    <row r="887" ht="15.75">
      <c r="B887" s="50"/>
    </row>
    <row r="888" ht="15.75">
      <c r="B888" s="50"/>
    </row>
    <row r="889" ht="15.75">
      <c r="B889" s="50"/>
    </row>
    <row r="890" ht="15.75">
      <c r="B890" s="50"/>
    </row>
    <row r="891" ht="15.75">
      <c r="B891" s="50"/>
    </row>
    <row r="892" ht="15.75">
      <c r="B892" s="50"/>
    </row>
    <row r="893" ht="15.75">
      <c r="B893" s="50"/>
    </row>
    <row r="894" ht="15.75">
      <c r="B894" s="50"/>
    </row>
    <row r="895" ht="15.75">
      <c r="B895" s="50"/>
    </row>
    <row r="896" ht="15.75">
      <c r="B896" s="50"/>
    </row>
    <row r="897" ht="15.75">
      <c r="B897" s="50"/>
    </row>
    <row r="898" ht="15.75">
      <c r="B898" s="50"/>
    </row>
    <row r="899" ht="15.75">
      <c r="B899" s="50"/>
    </row>
    <row r="900" ht="15.75">
      <c r="B900" s="50"/>
    </row>
    <row r="901" ht="15.75">
      <c r="B901" s="50"/>
    </row>
    <row r="902" ht="15.75">
      <c r="B902" s="50"/>
    </row>
    <row r="903" ht="15.75">
      <c r="B903" s="50"/>
    </row>
    <row r="904" ht="15.75">
      <c r="B904" s="50"/>
    </row>
    <row r="905" ht="15.75">
      <c r="B905" s="50"/>
    </row>
    <row r="906" ht="15.75">
      <c r="B906" s="50"/>
    </row>
    <row r="907" ht="15.75">
      <c r="B907" s="50"/>
    </row>
    <row r="908" ht="15.75">
      <c r="B908" s="50"/>
    </row>
    <row r="909" ht="15.75">
      <c r="B909" s="50"/>
    </row>
    <row r="910" ht="15.75">
      <c r="B910" s="50"/>
    </row>
    <row r="911" ht="15.75">
      <c r="B911" s="50"/>
    </row>
    <row r="912" ht="15.75">
      <c r="B912" s="50"/>
    </row>
    <row r="913" ht="15.75">
      <c r="B913" s="50"/>
    </row>
    <row r="914" ht="15.75">
      <c r="B914" s="50"/>
    </row>
    <row r="915" ht="15.75">
      <c r="B915" s="50"/>
    </row>
    <row r="916" ht="15.75">
      <c r="B916" s="50"/>
    </row>
    <row r="917" ht="15.75">
      <c r="B917" s="50"/>
    </row>
    <row r="918" ht="15.75">
      <c r="B918" s="50"/>
    </row>
    <row r="919" ht="15.75">
      <c r="B919" s="50"/>
    </row>
    <row r="920" ht="15.75">
      <c r="B920" s="50"/>
    </row>
    <row r="921" ht="15.75">
      <c r="B921" s="50"/>
    </row>
    <row r="922" ht="15.75">
      <c r="B922" s="50"/>
    </row>
    <row r="923" ht="15.75">
      <c r="B923" s="50"/>
    </row>
    <row r="924" ht="15.75">
      <c r="B924" s="50"/>
    </row>
    <row r="925" ht="15.75">
      <c r="B925" s="50"/>
    </row>
    <row r="926" ht="15.75">
      <c r="B926" s="50"/>
    </row>
    <row r="927" ht="15.75">
      <c r="B927" s="50"/>
    </row>
    <row r="928" ht="15.75">
      <c r="B928" s="50"/>
    </row>
    <row r="929" ht="15.75">
      <c r="B929" s="50"/>
    </row>
    <row r="930" ht="15.75">
      <c r="B930" s="50"/>
    </row>
    <row r="931" ht="15.75">
      <c r="B931" s="50"/>
    </row>
    <row r="932" ht="15.75">
      <c r="B932" s="50"/>
    </row>
    <row r="933" ht="15.75">
      <c r="B933" s="50"/>
    </row>
    <row r="934" ht="15.75">
      <c r="B934" s="50"/>
    </row>
    <row r="935" ht="15.75">
      <c r="B935" s="50"/>
    </row>
    <row r="936" ht="15.75">
      <c r="B936" s="50"/>
    </row>
    <row r="937" ht="15.75">
      <c r="B937" s="50"/>
    </row>
    <row r="938" ht="15.75">
      <c r="B938" s="50"/>
    </row>
    <row r="939" ht="15.75">
      <c r="B939" s="50"/>
    </row>
    <row r="940" ht="15.75">
      <c r="B940" s="50"/>
    </row>
    <row r="941" ht="15.75">
      <c r="B941" s="50"/>
    </row>
    <row r="942" ht="15.75">
      <c r="B942" s="50"/>
    </row>
    <row r="943" ht="15.75">
      <c r="B943" s="50"/>
    </row>
    <row r="944" ht="15.75">
      <c r="B944" s="50"/>
    </row>
    <row r="945" ht="15.75">
      <c r="B945" s="50"/>
    </row>
    <row r="946" ht="15.75">
      <c r="B946" s="50"/>
    </row>
    <row r="947" ht="15.75">
      <c r="B947" s="50"/>
    </row>
    <row r="948" ht="15.75">
      <c r="B948" s="50"/>
    </row>
    <row r="949" ht="15.75">
      <c r="B949" s="50"/>
    </row>
    <row r="950" ht="15.75">
      <c r="B950" s="50"/>
    </row>
    <row r="951" ht="15.75">
      <c r="B951" s="50"/>
    </row>
    <row r="952" ht="15.75">
      <c r="B952" s="50"/>
    </row>
    <row r="953" ht="15.75">
      <c r="B953" s="50"/>
    </row>
    <row r="954" ht="15.75">
      <c r="B954" s="50"/>
    </row>
    <row r="955" ht="15.75">
      <c r="B955" s="50"/>
    </row>
    <row r="956" ht="15.75">
      <c r="B956" s="50"/>
    </row>
  </sheetData>
  <sheetProtection/>
  <mergeCells count="9">
    <mergeCell ref="A8:B8"/>
    <mergeCell ref="B11:C11"/>
    <mergeCell ref="A9:C9"/>
    <mergeCell ref="A1:C1"/>
    <mergeCell ref="A2:C2"/>
    <mergeCell ref="A3:C3"/>
    <mergeCell ref="A4:C4"/>
    <mergeCell ref="A6:C6"/>
    <mergeCell ref="A7:B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xl/worksheets/sheet28.xml><?xml version="1.0" encoding="utf-8"?>
<worksheet xmlns="http://schemas.openxmlformats.org/spreadsheetml/2006/main" xmlns:r="http://schemas.openxmlformats.org/officeDocument/2006/relationships">
  <dimension ref="B1:E955"/>
  <sheetViews>
    <sheetView zoomScalePageLayoutView="0" workbookViewId="0" topLeftCell="A1">
      <selection activeCell="C16" sqref="C16"/>
    </sheetView>
  </sheetViews>
  <sheetFormatPr defaultColWidth="9.00390625" defaultRowHeight="12.75"/>
  <cols>
    <col min="1" max="1" width="4.125" style="4" customWidth="1"/>
    <col min="2" max="2" width="43.125" style="4" customWidth="1"/>
    <col min="3" max="3" width="15.00390625" style="4" customWidth="1"/>
    <col min="4" max="4" width="20.00390625" style="4" customWidth="1"/>
    <col min="5" max="6" width="9.125" style="4" customWidth="1"/>
    <col min="7" max="16384" width="9.125" style="4" customWidth="1"/>
  </cols>
  <sheetData>
    <row r="1" spans="2:5" ht="18.75">
      <c r="B1" s="423" t="s">
        <v>177</v>
      </c>
      <c r="C1" s="423"/>
      <c r="D1" s="417"/>
      <c r="E1" s="236"/>
    </row>
    <row r="2" spans="2:5" ht="18.75">
      <c r="B2" s="423" t="s">
        <v>277</v>
      </c>
      <c r="C2" s="423"/>
      <c r="D2" s="417"/>
      <c r="E2" s="236"/>
    </row>
    <row r="3" spans="2:5" ht="18.75">
      <c r="B3" s="423" t="s">
        <v>45</v>
      </c>
      <c r="C3" s="423"/>
      <c r="D3" s="417"/>
      <c r="E3" s="236"/>
    </row>
    <row r="4" spans="2:5" ht="18.75">
      <c r="B4" s="423" t="s">
        <v>815</v>
      </c>
      <c r="C4" s="423"/>
      <c r="D4" s="417"/>
      <c r="E4" s="236"/>
    </row>
    <row r="5" spans="2:3" ht="18.75">
      <c r="B5" s="72"/>
      <c r="C5" s="72"/>
    </row>
    <row r="6" spans="2:4" ht="18.75">
      <c r="B6" s="423" t="s">
        <v>327</v>
      </c>
      <c r="C6" s="423"/>
      <c r="D6" s="416"/>
    </row>
    <row r="7" spans="2:3" ht="18.75">
      <c r="B7" s="423"/>
      <c r="C7" s="423"/>
    </row>
    <row r="8" spans="2:4" ht="18.75">
      <c r="B8" s="419" t="s">
        <v>179</v>
      </c>
      <c r="C8" s="420"/>
      <c r="D8" s="416"/>
    </row>
    <row r="9" spans="2:4" ht="34.5" customHeight="1">
      <c r="B9" s="421" t="s">
        <v>1084</v>
      </c>
      <c r="C9" s="425"/>
      <c r="D9" s="416"/>
    </row>
    <row r="10" spans="2:3" ht="18.75">
      <c r="B10" s="31"/>
      <c r="C10" s="32"/>
    </row>
    <row r="11" spans="2:4" ht="18.75">
      <c r="B11" s="60" t="s">
        <v>180</v>
      </c>
      <c r="C11" s="439" t="s">
        <v>46</v>
      </c>
      <c r="D11" s="436"/>
    </row>
    <row r="12" spans="2:4" ht="18.75">
      <c r="B12" s="354"/>
      <c r="C12" s="179" t="s">
        <v>347</v>
      </c>
      <c r="D12" s="177" t="s">
        <v>810</v>
      </c>
    </row>
    <row r="13" spans="2:4" ht="18.75">
      <c r="B13" s="354" t="s">
        <v>181</v>
      </c>
      <c r="C13" s="357">
        <f>C15+C16+C17+C18+C19+C20+C21+C22+C23</f>
        <v>9107.079999999998</v>
      </c>
      <c r="D13" s="355">
        <f>D15+D16+D17+D18+D19+D20+D21+D22+D23</f>
        <v>9321.910000000002</v>
      </c>
    </row>
    <row r="14" spans="2:3" ht="18.75">
      <c r="B14" s="142"/>
      <c r="C14" s="165"/>
    </row>
    <row r="15" spans="2:4" ht="18.75">
      <c r="B15" s="69" t="s">
        <v>190</v>
      </c>
      <c r="C15" s="166">
        <v>1872.999</v>
      </c>
      <c r="D15" s="356">
        <v>2332.905</v>
      </c>
    </row>
    <row r="16" spans="2:4" ht="18.75">
      <c r="B16" s="35" t="s">
        <v>182</v>
      </c>
      <c r="C16" s="166">
        <v>3130.84</v>
      </c>
      <c r="D16" s="356">
        <v>3116.559</v>
      </c>
    </row>
    <row r="17" spans="2:4" ht="18.75">
      <c r="B17" s="35" t="s">
        <v>183</v>
      </c>
      <c r="C17" s="166">
        <v>1187.982</v>
      </c>
      <c r="D17" s="356">
        <v>1145.574</v>
      </c>
    </row>
    <row r="18" spans="2:4" ht="18.75">
      <c r="B18" s="35" t="s">
        <v>184</v>
      </c>
      <c r="C18" s="166">
        <v>715.644</v>
      </c>
      <c r="D18" s="356">
        <v>724.493</v>
      </c>
    </row>
    <row r="19" spans="2:4" ht="18.75">
      <c r="B19" s="35" t="s">
        <v>185</v>
      </c>
      <c r="C19" s="166">
        <v>437.61</v>
      </c>
      <c r="D19" s="356">
        <v>434.413</v>
      </c>
    </row>
    <row r="20" spans="2:4" ht="18.75">
      <c r="B20" s="35" t="s">
        <v>186</v>
      </c>
      <c r="C20" s="166">
        <v>1.735</v>
      </c>
      <c r="D20" s="356">
        <v>0</v>
      </c>
    </row>
    <row r="21" spans="2:4" ht="18.75">
      <c r="B21" s="35" t="s">
        <v>187</v>
      </c>
      <c r="C21" s="166">
        <v>618.954</v>
      </c>
      <c r="D21" s="356">
        <v>633.65</v>
      </c>
    </row>
    <row r="22" spans="2:4" ht="18.75">
      <c r="B22" s="35" t="s">
        <v>189</v>
      </c>
      <c r="C22" s="166">
        <v>847.052</v>
      </c>
      <c r="D22" s="356">
        <v>674.089</v>
      </c>
    </row>
    <row r="23" spans="2:4" ht="18.75">
      <c r="B23" s="35" t="s">
        <v>188</v>
      </c>
      <c r="C23" s="166">
        <v>294.264</v>
      </c>
      <c r="D23" s="356">
        <v>260.227</v>
      </c>
    </row>
    <row r="25" spans="2:3" ht="107.25" customHeight="1">
      <c r="B25" s="69"/>
      <c r="C25" s="166"/>
    </row>
    <row r="26" spans="2:3" ht="18.75">
      <c r="B26" s="69"/>
      <c r="C26" s="37"/>
    </row>
    <row r="27" spans="2:3" ht="15.75">
      <c r="B27" s="70"/>
      <c r="C27" s="39"/>
    </row>
    <row r="28" spans="2:3" ht="15.75">
      <c r="B28" s="70"/>
      <c r="C28" s="40"/>
    </row>
    <row r="29" spans="2:3" ht="15.75">
      <c r="B29" s="70"/>
      <c r="C29" s="40"/>
    </row>
    <row r="30" spans="2:3" ht="15.75">
      <c r="B30" s="70"/>
      <c r="C30" s="40"/>
    </row>
    <row r="31" spans="2:3" ht="15.75">
      <c r="B31" s="70"/>
      <c r="C31" s="40"/>
    </row>
    <row r="32" spans="2:3" ht="15.75">
      <c r="B32" s="70"/>
      <c r="C32" s="40"/>
    </row>
    <row r="33" spans="2:3" ht="15.75">
      <c r="B33" s="78"/>
      <c r="C33" s="40"/>
    </row>
    <row r="34" spans="2:3" ht="15.75">
      <c r="B34" s="78"/>
      <c r="C34" s="42"/>
    </row>
    <row r="35" spans="2:3" ht="15.75">
      <c r="B35" s="70"/>
      <c r="C35" s="42"/>
    </row>
    <row r="36" spans="2:3" ht="15.75">
      <c r="B36" s="70"/>
      <c r="C36" s="40"/>
    </row>
    <row r="37" spans="2:3" ht="15.75">
      <c r="B37" s="78"/>
      <c r="C37" s="42"/>
    </row>
    <row r="38" spans="2:3" ht="15.75">
      <c r="B38" s="78"/>
      <c r="C38" s="42"/>
    </row>
    <row r="39" spans="2:3" ht="15.75">
      <c r="B39" s="78"/>
      <c r="C39" s="42"/>
    </row>
    <row r="40" spans="2:3" ht="15.75">
      <c r="B40" s="78"/>
      <c r="C40" s="42"/>
    </row>
    <row r="41" spans="2:3" ht="15.75">
      <c r="B41" s="78"/>
      <c r="C41" s="42"/>
    </row>
    <row r="42" spans="2:3" ht="15.75">
      <c r="B42" s="78"/>
      <c r="C42" s="42"/>
    </row>
    <row r="43" spans="2:3" ht="15.75">
      <c r="B43" s="78"/>
      <c r="C43" s="42"/>
    </row>
    <row r="44" spans="2:3" ht="15.75">
      <c r="B44" s="10"/>
      <c r="C44" s="42"/>
    </row>
    <row r="45" spans="2:3" ht="15.75">
      <c r="B45" s="79"/>
      <c r="C45" s="241"/>
    </row>
    <row r="46" ht="15.75">
      <c r="C46" s="242"/>
    </row>
    <row r="47" ht="15.75">
      <c r="C47" s="242"/>
    </row>
    <row r="48" ht="15.75">
      <c r="C48" s="242"/>
    </row>
    <row r="49" ht="15.75">
      <c r="C49" s="242"/>
    </row>
    <row r="50" ht="15.75">
      <c r="C50" s="242"/>
    </row>
    <row r="51" ht="15.75">
      <c r="C51" s="242"/>
    </row>
    <row r="52" ht="15.75">
      <c r="C52" s="242"/>
    </row>
    <row r="53" ht="15.75">
      <c r="C53" s="242"/>
    </row>
    <row r="54" ht="15.75">
      <c r="C54" s="242"/>
    </row>
    <row r="55" ht="15.75">
      <c r="C55" s="242"/>
    </row>
    <row r="56" ht="15.75">
      <c r="C56" s="242"/>
    </row>
    <row r="57" ht="15.75">
      <c r="C57" s="242"/>
    </row>
    <row r="58" ht="15.75">
      <c r="C58" s="242"/>
    </row>
    <row r="59" ht="15.75">
      <c r="C59" s="242"/>
    </row>
    <row r="60" ht="15.75">
      <c r="C60" s="242"/>
    </row>
    <row r="61" ht="15.75">
      <c r="C61" s="242"/>
    </row>
    <row r="62" ht="15.75">
      <c r="C62" s="242"/>
    </row>
    <row r="63" ht="15.75">
      <c r="C63" s="242"/>
    </row>
    <row r="64" ht="15.75">
      <c r="C64" s="242"/>
    </row>
    <row r="65" ht="15.75">
      <c r="C65" s="242"/>
    </row>
    <row r="66" ht="15.75">
      <c r="C66" s="242"/>
    </row>
    <row r="67" ht="15.75">
      <c r="C67" s="242"/>
    </row>
    <row r="68" ht="15.75">
      <c r="C68" s="242"/>
    </row>
    <row r="69" ht="15.75">
      <c r="C69" s="242"/>
    </row>
    <row r="70" ht="15.75">
      <c r="C70" s="242"/>
    </row>
    <row r="71" ht="15.75">
      <c r="C71" s="242"/>
    </row>
    <row r="72" ht="15.75">
      <c r="C72" s="242"/>
    </row>
    <row r="73" ht="15.75">
      <c r="C73" s="242"/>
    </row>
    <row r="74" ht="15.75">
      <c r="C74" s="242"/>
    </row>
    <row r="75" ht="15.75">
      <c r="C75" s="242"/>
    </row>
    <row r="76" ht="15.75">
      <c r="C76" s="242"/>
    </row>
    <row r="77" ht="15.75">
      <c r="C77" s="242"/>
    </row>
    <row r="78" ht="15.75">
      <c r="C78" s="242"/>
    </row>
    <row r="79" ht="15.75">
      <c r="C79" s="242"/>
    </row>
    <row r="80" ht="15.75">
      <c r="C80" s="242"/>
    </row>
    <row r="81" ht="15.75">
      <c r="C81" s="242"/>
    </row>
    <row r="82" ht="15.75">
      <c r="C82" s="242"/>
    </row>
    <row r="83" ht="15.75">
      <c r="C83" s="242"/>
    </row>
    <row r="84" ht="15.75">
      <c r="C84" s="242"/>
    </row>
    <row r="85" ht="15.75">
      <c r="C85" s="242"/>
    </row>
    <row r="86" ht="15.75">
      <c r="C86" s="242"/>
    </row>
    <row r="87" ht="15.75">
      <c r="C87" s="242"/>
    </row>
    <row r="88" ht="15.75">
      <c r="C88" s="242"/>
    </row>
    <row r="89" ht="15.75">
      <c r="C89" s="242"/>
    </row>
    <row r="90" ht="15.75">
      <c r="C90" s="242"/>
    </row>
    <row r="91" ht="15.75">
      <c r="C91" s="242"/>
    </row>
    <row r="92" ht="15.75">
      <c r="C92" s="242"/>
    </row>
    <row r="93" ht="15.75">
      <c r="C93" s="242"/>
    </row>
    <row r="94" ht="15.75">
      <c r="C94" s="242"/>
    </row>
    <row r="95" ht="15.75">
      <c r="C95" s="242"/>
    </row>
    <row r="96" ht="15.75">
      <c r="C96" s="242"/>
    </row>
    <row r="97" ht="15.75">
      <c r="C97" s="242"/>
    </row>
    <row r="98" ht="15.75">
      <c r="C98" s="242"/>
    </row>
    <row r="99" ht="15.75">
      <c r="C99" s="242"/>
    </row>
    <row r="100" ht="15.75">
      <c r="C100" s="242"/>
    </row>
    <row r="101" ht="15.75">
      <c r="C101" s="242"/>
    </row>
    <row r="102" ht="15.75">
      <c r="C102" s="242"/>
    </row>
    <row r="103" ht="15.75">
      <c r="C103" s="242"/>
    </row>
    <row r="104" ht="15.75">
      <c r="C104" s="242"/>
    </row>
    <row r="105" ht="15.75">
      <c r="C105" s="242"/>
    </row>
    <row r="106" ht="15.75">
      <c r="C106" s="242"/>
    </row>
    <row r="107" ht="15.75">
      <c r="C107" s="242"/>
    </row>
    <row r="108" ht="15.75">
      <c r="C108" s="242"/>
    </row>
    <row r="109" ht="15.75">
      <c r="C109" s="242"/>
    </row>
    <row r="110" ht="15.75">
      <c r="C110" s="242"/>
    </row>
    <row r="111" ht="15.75">
      <c r="C111" s="242"/>
    </row>
    <row r="112" ht="15.75">
      <c r="C112" s="242"/>
    </row>
    <row r="113" ht="15.75">
      <c r="C113" s="242"/>
    </row>
    <row r="114" ht="15.75">
      <c r="C114" s="242"/>
    </row>
    <row r="115" ht="15.75">
      <c r="C115" s="242"/>
    </row>
    <row r="116" ht="15.75">
      <c r="C116" s="242"/>
    </row>
    <row r="117" ht="15.75">
      <c r="C117" s="242"/>
    </row>
    <row r="118" ht="15.75">
      <c r="C118" s="242"/>
    </row>
    <row r="119" ht="15.75">
      <c r="C119" s="242"/>
    </row>
    <row r="120" ht="15.75">
      <c r="C120" s="242"/>
    </row>
    <row r="121" ht="15.75">
      <c r="C121" s="242"/>
    </row>
    <row r="122" ht="15.75">
      <c r="C122" s="242"/>
    </row>
    <row r="123" ht="15.75">
      <c r="C123" s="242"/>
    </row>
    <row r="124" ht="15.75">
      <c r="C124" s="242"/>
    </row>
    <row r="125" ht="15.75">
      <c r="C125" s="242"/>
    </row>
    <row r="126" ht="15.75">
      <c r="C126" s="242"/>
    </row>
    <row r="127" ht="15.75">
      <c r="C127" s="242"/>
    </row>
    <row r="128" ht="15.75">
      <c r="C128" s="242"/>
    </row>
    <row r="129" ht="15.75">
      <c r="C129" s="242"/>
    </row>
    <row r="130" ht="15.75">
      <c r="C130" s="242"/>
    </row>
    <row r="131" ht="15.75">
      <c r="C131" s="242"/>
    </row>
    <row r="132" ht="15.75">
      <c r="C132" s="242"/>
    </row>
    <row r="133" ht="15.75">
      <c r="C133" s="242"/>
    </row>
    <row r="134" ht="15.75">
      <c r="C134" s="242"/>
    </row>
    <row r="135" ht="15.75">
      <c r="C135" s="242"/>
    </row>
    <row r="136" ht="15.75">
      <c r="C136" s="242"/>
    </row>
    <row r="137" ht="15.75">
      <c r="C137" s="242"/>
    </row>
    <row r="138" ht="15.75">
      <c r="C138" s="242"/>
    </row>
    <row r="139" ht="15.75">
      <c r="C139" s="242"/>
    </row>
    <row r="140" ht="15.75">
      <c r="C140" s="242"/>
    </row>
    <row r="141" ht="15.75">
      <c r="C141" s="242"/>
    </row>
    <row r="142" ht="15.75">
      <c r="C142" s="242"/>
    </row>
    <row r="143" ht="15.75">
      <c r="C143" s="242"/>
    </row>
    <row r="144" ht="15.75">
      <c r="C144" s="242"/>
    </row>
    <row r="145" ht="15.75">
      <c r="C145" s="242"/>
    </row>
    <row r="146" ht="15.75">
      <c r="C146" s="242"/>
    </row>
    <row r="147" ht="15.75">
      <c r="C147" s="242"/>
    </row>
    <row r="148" ht="15.75">
      <c r="C148" s="242"/>
    </row>
    <row r="149" ht="15.75">
      <c r="C149" s="242"/>
    </row>
    <row r="150" ht="15.75">
      <c r="C150" s="242"/>
    </row>
    <row r="151" ht="15.75">
      <c r="C151" s="242"/>
    </row>
    <row r="152" ht="15.75">
      <c r="C152" s="242"/>
    </row>
    <row r="153" ht="15.75">
      <c r="C153" s="242"/>
    </row>
    <row r="154" ht="15.75">
      <c r="C154" s="242"/>
    </row>
    <row r="155" ht="15.75">
      <c r="C155" s="242"/>
    </row>
    <row r="156" ht="15.75">
      <c r="C156" s="242"/>
    </row>
    <row r="157" ht="15.75">
      <c r="C157" s="242"/>
    </row>
    <row r="158" ht="15.75">
      <c r="C158" s="242"/>
    </row>
    <row r="159" ht="15.75">
      <c r="C159" s="242"/>
    </row>
    <row r="160" ht="15.75">
      <c r="C160" s="242"/>
    </row>
    <row r="161" ht="15.75">
      <c r="C161" s="242"/>
    </row>
    <row r="162" ht="15.75">
      <c r="C162" s="242"/>
    </row>
    <row r="163" ht="15.75">
      <c r="C163" s="242"/>
    </row>
    <row r="164" ht="15.75">
      <c r="C164" s="242"/>
    </row>
    <row r="165" ht="15.75">
      <c r="C165" s="242"/>
    </row>
    <row r="166" ht="15.75">
      <c r="C166" s="242"/>
    </row>
    <row r="167" ht="15.75">
      <c r="C167" s="242"/>
    </row>
    <row r="168" ht="15.75">
      <c r="C168" s="242"/>
    </row>
    <row r="169" ht="15.75">
      <c r="C169" s="242"/>
    </row>
    <row r="170" ht="15.75">
      <c r="C170" s="242"/>
    </row>
    <row r="171" ht="15.75">
      <c r="C171" s="242"/>
    </row>
    <row r="172" ht="15.75">
      <c r="C172" s="242"/>
    </row>
    <row r="173" ht="15.75">
      <c r="C173" s="242"/>
    </row>
    <row r="174" ht="15.75">
      <c r="C174" s="242"/>
    </row>
    <row r="175" ht="15.75">
      <c r="C175" s="242"/>
    </row>
    <row r="176" ht="15.75">
      <c r="C176" s="242"/>
    </row>
    <row r="177" ht="15.75">
      <c r="C177" s="242"/>
    </row>
    <row r="178" ht="15.75">
      <c r="C178" s="242"/>
    </row>
    <row r="179" ht="15.75">
      <c r="C179" s="242"/>
    </row>
    <row r="180" ht="15.75">
      <c r="C180" s="242"/>
    </row>
    <row r="181" ht="15.75">
      <c r="C181" s="242"/>
    </row>
    <row r="182" ht="15.75">
      <c r="C182" s="242"/>
    </row>
    <row r="183" ht="15.75">
      <c r="C183" s="242"/>
    </row>
    <row r="184" ht="15.75">
      <c r="C184" s="242"/>
    </row>
    <row r="185" ht="15.75">
      <c r="C185" s="242"/>
    </row>
    <row r="186" ht="15.75">
      <c r="C186" s="242"/>
    </row>
    <row r="187" ht="15.75">
      <c r="C187" s="242"/>
    </row>
    <row r="188" ht="15.75">
      <c r="C188" s="242"/>
    </row>
    <row r="189" ht="15.75">
      <c r="C189" s="242"/>
    </row>
    <row r="190" ht="15.75">
      <c r="C190" s="242"/>
    </row>
    <row r="191" ht="15.75">
      <c r="C191" s="242"/>
    </row>
    <row r="192" ht="15.75">
      <c r="C192" s="242"/>
    </row>
    <row r="193" ht="15.75">
      <c r="C193" s="242"/>
    </row>
    <row r="194" ht="15.75">
      <c r="C194" s="242"/>
    </row>
    <row r="195" ht="15.75">
      <c r="C195" s="242"/>
    </row>
    <row r="196" ht="15.75">
      <c r="C196" s="242"/>
    </row>
    <row r="197" ht="15.75">
      <c r="C197" s="242"/>
    </row>
    <row r="198" ht="15.75">
      <c r="C198" s="242"/>
    </row>
    <row r="199" ht="15.75">
      <c r="C199" s="242"/>
    </row>
    <row r="200" ht="15.75">
      <c r="C200" s="242"/>
    </row>
    <row r="201" ht="15.75">
      <c r="C201" s="242"/>
    </row>
    <row r="202" ht="15.75">
      <c r="C202" s="242"/>
    </row>
    <row r="203" ht="15.75">
      <c r="C203" s="242"/>
    </row>
    <row r="204" ht="15.75">
      <c r="C204" s="242"/>
    </row>
    <row r="205" ht="15.75">
      <c r="C205" s="242"/>
    </row>
    <row r="206" ht="15.75">
      <c r="C206" s="242"/>
    </row>
    <row r="207" ht="15.75">
      <c r="C207" s="242"/>
    </row>
    <row r="208" ht="15.75">
      <c r="C208" s="242"/>
    </row>
    <row r="209" ht="15.75">
      <c r="C209" s="242"/>
    </row>
    <row r="210" ht="15.75">
      <c r="C210" s="242"/>
    </row>
    <row r="211" ht="15.75">
      <c r="C211" s="242"/>
    </row>
    <row r="212" ht="15.75">
      <c r="C212" s="242"/>
    </row>
    <row r="213" ht="15.75">
      <c r="C213" s="242"/>
    </row>
    <row r="214" ht="15.75">
      <c r="C214" s="242"/>
    </row>
    <row r="215" ht="15.75">
      <c r="C215" s="242"/>
    </row>
    <row r="216" ht="15.75">
      <c r="C216" s="242"/>
    </row>
    <row r="217" ht="15.75">
      <c r="C217" s="242"/>
    </row>
    <row r="218" ht="15.75">
      <c r="C218" s="242"/>
    </row>
    <row r="219" ht="15.75">
      <c r="C219" s="242"/>
    </row>
    <row r="220" ht="15.75">
      <c r="C220" s="242"/>
    </row>
    <row r="221" ht="15.75">
      <c r="C221" s="242"/>
    </row>
    <row r="222" ht="15.75">
      <c r="C222" s="242"/>
    </row>
    <row r="223" ht="15.75">
      <c r="C223" s="242"/>
    </row>
    <row r="224" ht="15.75">
      <c r="C224" s="242"/>
    </row>
    <row r="225" ht="15.75">
      <c r="C225" s="242"/>
    </row>
    <row r="226" ht="15.75">
      <c r="C226" s="242"/>
    </row>
    <row r="227" ht="15.75">
      <c r="C227" s="242"/>
    </row>
    <row r="228" ht="15.75">
      <c r="C228" s="242"/>
    </row>
    <row r="229" ht="15.75">
      <c r="C229" s="242"/>
    </row>
    <row r="230" ht="15.75">
      <c r="C230" s="242"/>
    </row>
    <row r="231" ht="15.75">
      <c r="C231" s="242"/>
    </row>
    <row r="232" ht="15.75">
      <c r="C232" s="242"/>
    </row>
    <row r="233" ht="15.75">
      <c r="C233" s="242"/>
    </row>
    <row r="234" ht="15.75">
      <c r="C234" s="242"/>
    </row>
    <row r="235" ht="15.75">
      <c r="C235" s="242"/>
    </row>
    <row r="236" ht="15.75">
      <c r="C236" s="242"/>
    </row>
    <row r="237" ht="15.75">
      <c r="C237" s="242"/>
    </row>
    <row r="238" ht="15.75">
      <c r="C238" s="242"/>
    </row>
    <row r="239" ht="15.75">
      <c r="C239" s="242"/>
    </row>
    <row r="240" ht="15.75">
      <c r="C240" s="242"/>
    </row>
    <row r="241" ht="15.75">
      <c r="C241" s="242"/>
    </row>
    <row r="242" ht="15.75">
      <c r="C242" s="242"/>
    </row>
    <row r="243" ht="15.75">
      <c r="C243" s="242"/>
    </row>
    <row r="244" ht="15.75">
      <c r="C244" s="242"/>
    </row>
    <row r="245" ht="15.75">
      <c r="C245" s="242"/>
    </row>
    <row r="246" ht="15.75">
      <c r="C246" s="242"/>
    </row>
    <row r="247" ht="15.75">
      <c r="C247" s="242"/>
    </row>
    <row r="248" ht="15.75">
      <c r="C248" s="242"/>
    </row>
    <row r="249" ht="15.75">
      <c r="C249" s="242"/>
    </row>
    <row r="250" ht="15.75">
      <c r="C250" s="242"/>
    </row>
    <row r="251" ht="15.75">
      <c r="C251" s="242"/>
    </row>
    <row r="252" ht="15.75">
      <c r="C252" s="242"/>
    </row>
    <row r="253" ht="15.75">
      <c r="C253" s="242"/>
    </row>
    <row r="254" ht="15.75">
      <c r="C254" s="242"/>
    </row>
    <row r="255" ht="15.75">
      <c r="C255" s="242"/>
    </row>
    <row r="256" ht="15.75">
      <c r="C256" s="242"/>
    </row>
    <row r="257" ht="15.75">
      <c r="C257" s="242"/>
    </row>
    <row r="258" ht="15.75">
      <c r="C258" s="242"/>
    </row>
    <row r="259" ht="15.75">
      <c r="C259" s="242"/>
    </row>
    <row r="260" ht="15.75">
      <c r="C260" s="242"/>
    </row>
    <row r="261" ht="15.75">
      <c r="C261" s="242"/>
    </row>
    <row r="262" ht="15.75">
      <c r="C262" s="242"/>
    </row>
    <row r="263" ht="15.75">
      <c r="C263" s="242"/>
    </row>
    <row r="264" ht="15.75">
      <c r="C264" s="242"/>
    </row>
    <row r="265" ht="15.75">
      <c r="C265" s="242"/>
    </row>
    <row r="266" ht="15.75">
      <c r="C266" s="242"/>
    </row>
    <row r="267" ht="15.75">
      <c r="C267" s="242"/>
    </row>
    <row r="268" ht="15.75">
      <c r="C268" s="242"/>
    </row>
    <row r="269" ht="15.75">
      <c r="C269" s="242"/>
    </row>
    <row r="270" ht="15.75">
      <c r="C270" s="242"/>
    </row>
    <row r="271" ht="15.75">
      <c r="C271" s="242"/>
    </row>
    <row r="272" ht="15.75">
      <c r="C272" s="242"/>
    </row>
    <row r="273" ht="15.75">
      <c r="C273" s="242"/>
    </row>
    <row r="274" ht="15.75">
      <c r="C274" s="242"/>
    </row>
    <row r="275" ht="15.75">
      <c r="C275" s="242"/>
    </row>
    <row r="276" ht="15.75">
      <c r="C276" s="242"/>
    </row>
    <row r="277" ht="15.75">
      <c r="C277" s="242"/>
    </row>
    <row r="278" ht="15.75">
      <c r="C278" s="242"/>
    </row>
    <row r="279" ht="15.75">
      <c r="C279" s="242"/>
    </row>
    <row r="280" ht="15.75">
      <c r="C280" s="242"/>
    </row>
    <row r="281" ht="15.75">
      <c r="C281" s="242"/>
    </row>
    <row r="282" ht="15.75">
      <c r="C282" s="242"/>
    </row>
    <row r="283" ht="15.75">
      <c r="C283" s="242"/>
    </row>
    <row r="284" ht="15.75">
      <c r="C284" s="242"/>
    </row>
    <row r="285" ht="15.75">
      <c r="C285" s="242"/>
    </row>
    <row r="286" ht="15.75">
      <c r="C286" s="242"/>
    </row>
    <row r="287" ht="15.75">
      <c r="C287" s="242"/>
    </row>
    <row r="288" ht="15.75">
      <c r="C288" s="242"/>
    </row>
    <row r="289" ht="15.75">
      <c r="C289" s="242"/>
    </row>
    <row r="290" ht="15.75">
      <c r="C290" s="242"/>
    </row>
    <row r="291" ht="15.75">
      <c r="C291" s="242"/>
    </row>
    <row r="292" ht="15.75">
      <c r="C292" s="242"/>
    </row>
    <row r="293" ht="15.75">
      <c r="C293" s="242"/>
    </row>
    <row r="294" ht="15.75">
      <c r="C294" s="242"/>
    </row>
    <row r="295" ht="15.75">
      <c r="C295" s="242"/>
    </row>
    <row r="296" ht="15.75">
      <c r="C296" s="242"/>
    </row>
    <row r="297" ht="15.75">
      <c r="C297" s="242"/>
    </row>
    <row r="298" ht="15.75">
      <c r="C298" s="242"/>
    </row>
    <row r="299" ht="15.75">
      <c r="C299" s="242"/>
    </row>
    <row r="300" ht="15.75">
      <c r="C300" s="242"/>
    </row>
    <row r="301" ht="15.75">
      <c r="C301" s="242"/>
    </row>
    <row r="302" ht="15.75">
      <c r="C302" s="242"/>
    </row>
    <row r="303" ht="15.75">
      <c r="C303" s="242"/>
    </row>
    <row r="304" ht="15.75">
      <c r="C304" s="242"/>
    </row>
    <row r="305" ht="15.75">
      <c r="C305" s="242"/>
    </row>
    <row r="306" ht="15.75">
      <c r="C306" s="242"/>
    </row>
    <row r="307" ht="15.75">
      <c r="C307" s="242"/>
    </row>
    <row r="308" ht="15.75">
      <c r="C308" s="242"/>
    </row>
    <row r="309" ht="15.75">
      <c r="C309" s="242"/>
    </row>
    <row r="310" ht="15.75">
      <c r="C310" s="242"/>
    </row>
    <row r="311" ht="15.75">
      <c r="C311" s="242"/>
    </row>
    <row r="312" ht="15.75">
      <c r="C312" s="242"/>
    </row>
    <row r="313" ht="15.75">
      <c r="C313" s="242"/>
    </row>
    <row r="314" ht="15.75">
      <c r="C314" s="242"/>
    </row>
    <row r="315" ht="15.75">
      <c r="C315" s="242"/>
    </row>
    <row r="316" ht="15.75">
      <c r="C316" s="242"/>
    </row>
    <row r="317" ht="15.75">
      <c r="C317" s="242"/>
    </row>
    <row r="318" ht="15.75">
      <c r="C318" s="242"/>
    </row>
    <row r="319" ht="15.75">
      <c r="C319" s="242"/>
    </row>
    <row r="320" ht="15.75">
      <c r="C320" s="242"/>
    </row>
    <row r="321" ht="15.75">
      <c r="C321" s="242"/>
    </row>
    <row r="322" ht="15.75">
      <c r="C322" s="242"/>
    </row>
    <row r="323" ht="15.75">
      <c r="C323" s="242"/>
    </row>
    <row r="324" ht="15.75">
      <c r="C324" s="242"/>
    </row>
    <row r="325" ht="15.75">
      <c r="C325" s="242"/>
    </row>
    <row r="326" ht="15.75">
      <c r="C326" s="242"/>
    </row>
    <row r="327" ht="15.75">
      <c r="C327" s="242"/>
    </row>
    <row r="328" ht="15.75">
      <c r="C328" s="242"/>
    </row>
    <row r="329" ht="15.75">
      <c r="C329" s="242"/>
    </row>
    <row r="330" ht="15.75">
      <c r="C330" s="242"/>
    </row>
    <row r="331" ht="15.75">
      <c r="C331" s="242"/>
    </row>
    <row r="332" ht="15.75">
      <c r="C332" s="242"/>
    </row>
    <row r="333" ht="15.75">
      <c r="C333" s="242"/>
    </row>
    <row r="334" ht="15.75">
      <c r="C334" s="242"/>
    </row>
    <row r="335" ht="15.75">
      <c r="C335" s="242"/>
    </row>
    <row r="336" ht="15.75">
      <c r="C336" s="242"/>
    </row>
    <row r="337" ht="15.75">
      <c r="C337" s="242"/>
    </row>
    <row r="338" ht="15.75">
      <c r="C338" s="242"/>
    </row>
    <row r="339" ht="15.75">
      <c r="C339" s="242"/>
    </row>
    <row r="340" ht="15.75">
      <c r="C340" s="242"/>
    </row>
    <row r="341" ht="15.75">
      <c r="C341" s="242"/>
    </row>
    <row r="342" ht="15.75">
      <c r="C342" s="242"/>
    </row>
    <row r="343" ht="15.75">
      <c r="C343" s="242"/>
    </row>
    <row r="344" ht="15.75">
      <c r="C344" s="242"/>
    </row>
    <row r="345" ht="15.75">
      <c r="C345" s="242"/>
    </row>
    <row r="346" ht="15.75">
      <c r="C346" s="242"/>
    </row>
    <row r="347" ht="15.75">
      <c r="C347" s="242"/>
    </row>
    <row r="348" ht="15.75">
      <c r="C348" s="242"/>
    </row>
    <row r="349" ht="15.75">
      <c r="C349" s="242"/>
    </row>
    <row r="350" ht="15.75">
      <c r="C350" s="242"/>
    </row>
    <row r="351" ht="15.75">
      <c r="C351" s="242"/>
    </row>
    <row r="352" ht="15.75">
      <c r="C352" s="242"/>
    </row>
    <row r="353" ht="15.75">
      <c r="C353" s="242"/>
    </row>
    <row r="354" ht="15.75">
      <c r="C354" s="242"/>
    </row>
    <row r="355" ht="15.75">
      <c r="C355" s="242"/>
    </row>
    <row r="356" ht="15.75">
      <c r="C356" s="242"/>
    </row>
    <row r="357" ht="15.75">
      <c r="C357" s="242"/>
    </row>
    <row r="358" ht="15.75">
      <c r="C358" s="242"/>
    </row>
    <row r="359" ht="15.75">
      <c r="C359" s="242"/>
    </row>
    <row r="360" ht="15.75">
      <c r="C360" s="242"/>
    </row>
    <row r="361" ht="15.75">
      <c r="C361" s="242"/>
    </row>
    <row r="362" ht="15.75">
      <c r="C362" s="242"/>
    </row>
    <row r="363" ht="15.75">
      <c r="C363" s="242"/>
    </row>
    <row r="364" ht="15.75">
      <c r="C364" s="242"/>
    </row>
    <row r="365" ht="15.75">
      <c r="C365" s="242"/>
    </row>
    <row r="366" ht="15.75">
      <c r="C366" s="242"/>
    </row>
    <row r="367" ht="15.75">
      <c r="C367" s="242"/>
    </row>
    <row r="368" ht="15.75">
      <c r="C368" s="242"/>
    </row>
    <row r="369" ht="15.75">
      <c r="C369" s="242"/>
    </row>
    <row r="370" ht="15.75">
      <c r="C370" s="242"/>
    </row>
    <row r="371" ht="15.75">
      <c r="C371" s="242"/>
    </row>
    <row r="372" ht="15.75">
      <c r="C372" s="242"/>
    </row>
    <row r="373" ht="15.75">
      <c r="C373" s="242"/>
    </row>
    <row r="374" ht="15.75">
      <c r="C374" s="242"/>
    </row>
    <row r="375" ht="15.75">
      <c r="C375" s="242"/>
    </row>
    <row r="376" ht="15.75">
      <c r="C376" s="242"/>
    </row>
    <row r="377" ht="15.75">
      <c r="C377" s="242"/>
    </row>
    <row r="378" ht="15.75">
      <c r="C378" s="242"/>
    </row>
    <row r="379" ht="15.75">
      <c r="C379" s="242"/>
    </row>
    <row r="380" ht="15.75">
      <c r="C380" s="242"/>
    </row>
    <row r="381" ht="15.75">
      <c r="C381" s="242"/>
    </row>
    <row r="382" ht="15.75">
      <c r="C382" s="242"/>
    </row>
    <row r="383" ht="15.75">
      <c r="C383" s="242"/>
    </row>
    <row r="384" ht="15.75">
      <c r="C384" s="242"/>
    </row>
    <row r="385" ht="15.75">
      <c r="C385" s="242"/>
    </row>
    <row r="386" ht="15.75">
      <c r="C386" s="242"/>
    </row>
    <row r="387" ht="15.75">
      <c r="C387" s="242"/>
    </row>
    <row r="388" ht="15.75">
      <c r="C388" s="242"/>
    </row>
    <row r="389" ht="15.75">
      <c r="C389" s="242"/>
    </row>
    <row r="390" ht="15.75">
      <c r="C390" s="242"/>
    </row>
    <row r="391" ht="15.75">
      <c r="C391" s="242"/>
    </row>
    <row r="392" ht="15.75">
      <c r="C392" s="242"/>
    </row>
    <row r="393" ht="15.75">
      <c r="C393" s="242"/>
    </row>
    <row r="394" ht="15.75">
      <c r="C394" s="242"/>
    </row>
    <row r="395" ht="15.75">
      <c r="C395" s="242"/>
    </row>
    <row r="396" ht="15.75">
      <c r="C396" s="242"/>
    </row>
    <row r="397" ht="15.75">
      <c r="C397" s="242"/>
    </row>
    <row r="398" ht="15.75">
      <c r="C398" s="242"/>
    </row>
    <row r="399" ht="15.75">
      <c r="C399" s="242"/>
    </row>
    <row r="400" ht="15.75">
      <c r="C400" s="242"/>
    </row>
    <row r="401" ht="15.75">
      <c r="C401" s="242"/>
    </row>
    <row r="402" ht="15.75">
      <c r="C402" s="242"/>
    </row>
    <row r="403" ht="15.75">
      <c r="C403" s="242"/>
    </row>
    <row r="404" ht="15.75">
      <c r="C404" s="242"/>
    </row>
    <row r="405" ht="15.75">
      <c r="C405" s="242"/>
    </row>
    <row r="406" ht="15.75">
      <c r="C406" s="242"/>
    </row>
    <row r="407" ht="15.75">
      <c r="C407" s="242"/>
    </row>
    <row r="408" ht="15.75">
      <c r="C408" s="242"/>
    </row>
    <row r="409" ht="15.75">
      <c r="C409" s="242"/>
    </row>
    <row r="410" ht="15.75">
      <c r="C410" s="242"/>
    </row>
    <row r="411" ht="15.75">
      <c r="C411" s="242"/>
    </row>
    <row r="412" ht="15.75">
      <c r="C412" s="242"/>
    </row>
    <row r="413" ht="15.75">
      <c r="C413" s="242"/>
    </row>
    <row r="414" ht="15.75">
      <c r="C414" s="242"/>
    </row>
    <row r="415" ht="15.75">
      <c r="C415" s="242"/>
    </row>
    <row r="416" ht="15.75">
      <c r="C416" s="242"/>
    </row>
    <row r="417" ht="15.75">
      <c r="C417" s="242"/>
    </row>
    <row r="418" ht="15.75">
      <c r="C418" s="242"/>
    </row>
    <row r="419" ht="15.75">
      <c r="C419" s="242"/>
    </row>
    <row r="420" ht="15.75">
      <c r="C420" s="242"/>
    </row>
    <row r="421" ht="15.75">
      <c r="C421" s="242"/>
    </row>
    <row r="422" ht="15.75">
      <c r="C422" s="242"/>
    </row>
    <row r="423" ht="15.75">
      <c r="C423" s="242"/>
    </row>
    <row r="424" ht="15.75">
      <c r="C424" s="242"/>
    </row>
    <row r="425" ht="15.75">
      <c r="C425" s="242"/>
    </row>
    <row r="426" ht="15.75">
      <c r="C426" s="242"/>
    </row>
    <row r="427" ht="15.75">
      <c r="C427" s="242"/>
    </row>
    <row r="428" ht="15.75">
      <c r="C428" s="242"/>
    </row>
    <row r="429" ht="15.75">
      <c r="C429" s="242"/>
    </row>
    <row r="430" ht="15.75">
      <c r="C430" s="242"/>
    </row>
    <row r="431" ht="15.75">
      <c r="C431" s="242"/>
    </row>
    <row r="432" ht="15.75">
      <c r="C432" s="242"/>
    </row>
    <row r="433" ht="15.75">
      <c r="C433" s="242"/>
    </row>
    <row r="434" ht="15.75">
      <c r="C434" s="242"/>
    </row>
    <row r="435" ht="15.75">
      <c r="C435" s="242"/>
    </row>
    <row r="436" ht="15.75">
      <c r="C436" s="242"/>
    </row>
    <row r="437" ht="15.75">
      <c r="C437" s="242"/>
    </row>
    <row r="438" ht="15.75">
      <c r="C438" s="242"/>
    </row>
    <row r="439" ht="15.75">
      <c r="C439" s="242"/>
    </row>
    <row r="440" ht="15.75">
      <c r="C440" s="242"/>
    </row>
    <row r="441" ht="15.75">
      <c r="C441" s="242"/>
    </row>
    <row r="442" ht="15.75">
      <c r="C442" s="242"/>
    </row>
    <row r="443" ht="15.75">
      <c r="C443" s="242"/>
    </row>
    <row r="444" ht="15.75">
      <c r="C444" s="242"/>
    </row>
    <row r="445" ht="15.75">
      <c r="C445" s="242"/>
    </row>
    <row r="446" ht="15.75">
      <c r="C446" s="242"/>
    </row>
    <row r="447" ht="15.75">
      <c r="C447" s="242"/>
    </row>
    <row r="448" ht="15.75">
      <c r="C448" s="242"/>
    </row>
    <row r="449" ht="15.75">
      <c r="C449" s="242"/>
    </row>
    <row r="450" ht="15.75">
      <c r="C450" s="242"/>
    </row>
    <row r="451" ht="15.75">
      <c r="C451" s="242"/>
    </row>
    <row r="452" ht="15.75">
      <c r="C452" s="242"/>
    </row>
    <row r="453" ht="15.75">
      <c r="C453" s="242"/>
    </row>
    <row r="454" ht="15.75">
      <c r="C454" s="242"/>
    </row>
    <row r="455" ht="15.75">
      <c r="C455" s="242"/>
    </row>
    <row r="456" ht="15.75">
      <c r="C456" s="242"/>
    </row>
    <row r="457" ht="15.75">
      <c r="C457" s="242"/>
    </row>
    <row r="458" ht="15.75">
      <c r="C458" s="242"/>
    </row>
    <row r="459" ht="15.75">
      <c r="C459" s="242"/>
    </row>
    <row r="460" ht="15.75">
      <c r="C460" s="242"/>
    </row>
    <row r="461" ht="15.75">
      <c r="C461" s="242"/>
    </row>
    <row r="462" ht="15.75">
      <c r="C462" s="242"/>
    </row>
    <row r="463" ht="15.75">
      <c r="C463" s="242"/>
    </row>
    <row r="464" ht="15.75">
      <c r="C464" s="242"/>
    </row>
    <row r="465" ht="15.75">
      <c r="C465" s="242"/>
    </row>
    <row r="466" ht="15.75">
      <c r="C466" s="242"/>
    </row>
    <row r="467" ht="15.75">
      <c r="C467" s="242"/>
    </row>
    <row r="468" ht="15.75">
      <c r="C468" s="242"/>
    </row>
    <row r="469" ht="15.75">
      <c r="C469" s="242"/>
    </row>
    <row r="470" ht="15.75">
      <c r="C470" s="242"/>
    </row>
    <row r="471" ht="15.75">
      <c r="C471" s="242"/>
    </row>
    <row r="472" ht="15.75">
      <c r="C472" s="242"/>
    </row>
    <row r="473" ht="15.75">
      <c r="C473" s="242"/>
    </row>
    <row r="474" ht="15.75">
      <c r="C474" s="242"/>
    </row>
    <row r="475" ht="15.75">
      <c r="C475" s="242"/>
    </row>
    <row r="476" ht="15.75">
      <c r="C476" s="242"/>
    </row>
    <row r="477" ht="15.75">
      <c r="C477" s="242"/>
    </row>
    <row r="478" ht="15.75">
      <c r="C478" s="242"/>
    </row>
    <row r="479" ht="15.75">
      <c r="C479" s="242"/>
    </row>
    <row r="480" ht="15.75">
      <c r="C480" s="242"/>
    </row>
    <row r="481" ht="15.75">
      <c r="C481" s="242"/>
    </row>
    <row r="482" ht="15.75">
      <c r="C482" s="242"/>
    </row>
    <row r="483" ht="15.75">
      <c r="C483" s="242"/>
    </row>
    <row r="484" ht="15.75">
      <c r="C484" s="242"/>
    </row>
    <row r="485" ht="15.75">
      <c r="C485" s="242"/>
    </row>
    <row r="486" ht="15.75">
      <c r="C486" s="242"/>
    </row>
    <row r="487" ht="15.75">
      <c r="C487" s="242"/>
    </row>
    <row r="488" ht="15.75">
      <c r="C488" s="242"/>
    </row>
    <row r="489" ht="15.75">
      <c r="C489" s="242"/>
    </row>
    <row r="490" ht="15.75">
      <c r="C490" s="242"/>
    </row>
    <row r="491" ht="15.75">
      <c r="C491" s="242"/>
    </row>
    <row r="492" ht="15.75">
      <c r="C492" s="242"/>
    </row>
    <row r="493" ht="15.75">
      <c r="C493" s="242"/>
    </row>
    <row r="494" ht="15.75">
      <c r="C494" s="242"/>
    </row>
    <row r="495" ht="15.75">
      <c r="C495" s="242"/>
    </row>
    <row r="496" ht="15.75">
      <c r="C496" s="242"/>
    </row>
    <row r="497" ht="15.75">
      <c r="C497" s="242"/>
    </row>
    <row r="498" ht="15.75">
      <c r="C498" s="242"/>
    </row>
    <row r="499" ht="15.75">
      <c r="C499" s="242"/>
    </row>
    <row r="500" ht="15.75">
      <c r="C500" s="242"/>
    </row>
    <row r="501" ht="15.75">
      <c r="C501" s="242"/>
    </row>
    <row r="502" ht="15.75">
      <c r="C502" s="242"/>
    </row>
    <row r="503" ht="15.75">
      <c r="C503" s="242"/>
    </row>
    <row r="504" ht="15.75">
      <c r="C504" s="242"/>
    </row>
    <row r="505" ht="15.75">
      <c r="C505" s="242"/>
    </row>
    <row r="506" ht="15.75">
      <c r="C506" s="242"/>
    </row>
    <row r="507" ht="15.75">
      <c r="C507" s="242"/>
    </row>
    <row r="508" ht="15.75">
      <c r="C508" s="242"/>
    </row>
    <row r="509" ht="15.75">
      <c r="C509" s="242"/>
    </row>
    <row r="510" ht="15.75">
      <c r="C510" s="242"/>
    </row>
    <row r="511" ht="15.75">
      <c r="C511" s="242"/>
    </row>
    <row r="512" ht="15.75">
      <c r="C512" s="242"/>
    </row>
    <row r="513" ht="15.75">
      <c r="C513" s="242"/>
    </row>
    <row r="514" ht="15.75">
      <c r="C514" s="242"/>
    </row>
    <row r="515" ht="15.75">
      <c r="C515" s="242"/>
    </row>
    <row r="516" ht="15.75">
      <c r="C516" s="242"/>
    </row>
    <row r="517" ht="15.75">
      <c r="C517" s="242"/>
    </row>
    <row r="518" ht="15.75">
      <c r="C518" s="242"/>
    </row>
    <row r="519" ht="15.75">
      <c r="C519" s="242"/>
    </row>
    <row r="520" ht="15.75">
      <c r="C520" s="242"/>
    </row>
    <row r="521" ht="15.75">
      <c r="C521" s="242"/>
    </row>
    <row r="522" ht="15.75">
      <c r="C522" s="242"/>
    </row>
    <row r="523" ht="15.75">
      <c r="C523" s="242"/>
    </row>
    <row r="524" ht="15.75">
      <c r="C524" s="242"/>
    </row>
    <row r="525" ht="15.75">
      <c r="C525" s="242"/>
    </row>
    <row r="526" ht="15.75">
      <c r="C526" s="242"/>
    </row>
    <row r="527" ht="15.75">
      <c r="C527" s="242"/>
    </row>
    <row r="528" ht="15.75">
      <c r="C528" s="242"/>
    </row>
    <row r="529" ht="15.75">
      <c r="C529" s="242"/>
    </row>
    <row r="530" ht="15.75">
      <c r="C530" s="242"/>
    </row>
    <row r="531" ht="15.75">
      <c r="C531" s="242"/>
    </row>
    <row r="532" ht="15.75">
      <c r="C532" s="242"/>
    </row>
    <row r="533" ht="15.75">
      <c r="C533" s="242"/>
    </row>
    <row r="534" ht="15.75">
      <c r="C534" s="242"/>
    </row>
    <row r="535" ht="15.75">
      <c r="C535" s="242"/>
    </row>
    <row r="536" ht="15.75">
      <c r="C536" s="242"/>
    </row>
    <row r="537" ht="15.75">
      <c r="C537" s="242"/>
    </row>
    <row r="538" ht="15.75">
      <c r="C538" s="242"/>
    </row>
    <row r="539" ht="15.75">
      <c r="C539" s="242"/>
    </row>
    <row r="540" ht="15.75">
      <c r="C540" s="242"/>
    </row>
    <row r="541" ht="15.75">
      <c r="C541" s="242"/>
    </row>
    <row r="542" ht="15.75">
      <c r="C542" s="242"/>
    </row>
    <row r="543" ht="15.75">
      <c r="C543" s="242"/>
    </row>
    <row r="544" ht="15.75">
      <c r="C544" s="242"/>
    </row>
    <row r="545" ht="15.75">
      <c r="C545" s="242"/>
    </row>
    <row r="546" ht="15.75">
      <c r="C546" s="242"/>
    </row>
    <row r="547" ht="15.75">
      <c r="C547" s="242"/>
    </row>
    <row r="548" ht="15.75">
      <c r="C548" s="242"/>
    </row>
    <row r="549" ht="15.75">
      <c r="C549" s="242"/>
    </row>
    <row r="550" ht="15.75">
      <c r="C550" s="242"/>
    </row>
    <row r="551" ht="15.75">
      <c r="C551" s="242"/>
    </row>
    <row r="552" ht="15.75">
      <c r="C552" s="242"/>
    </row>
    <row r="553" ht="15.75">
      <c r="C553" s="242"/>
    </row>
    <row r="554" ht="15.75">
      <c r="C554" s="242"/>
    </row>
    <row r="555" ht="15.75">
      <c r="C555" s="242"/>
    </row>
    <row r="556" ht="15.75">
      <c r="C556" s="242"/>
    </row>
    <row r="557" ht="15.75">
      <c r="C557" s="242"/>
    </row>
    <row r="558" ht="15.75">
      <c r="C558" s="242"/>
    </row>
    <row r="559" ht="15.75">
      <c r="C559" s="242"/>
    </row>
    <row r="560" ht="15.75">
      <c r="C560" s="242"/>
    </row>
    <row r="561" ht="15.75">
      <c r="C561" s="242"/>
    </row>
    <row r="562" ht="15.75">
      <c r="C562" s="242"/>
    </row>
    <row r="563" ht="15.75">
      <c r="C563" s="242"/>
    </row>
    <row r="564" ht="15.75">
      <c r="C564" s="242"/>
    </row>
    <row r="565" ht="15.75">
      <c r="C565" s="242"/>
    </row>
    <row r="566" ht="15.75">
      <c r="C566" s="242"/>
    </row>
    <row r="567" ht="15.75">
      <c r="C567" s="242"/>
    </row>
    <row r="568" ht="15.75">
      <c r="C568" s="242"/>
    </row>
    <row r="569" ht="15.75">
      <c r="C569" s="242"/>
    </row>
    <row r="570" ht="15.75">
      <c r="C570" s="242"/>
    </row>
    <row r="571" ht="15.75">
      <c r="C571" s="242"/>
    </row>
    <row r="572" ht="15.75">
      <c r="C572" s="242"/>
    </row>
    <row r="573" ht="15.75">
      <c r="C573" s="242"/>
    </row>
    <row r="574" ht="15.75">
      <c r="C574" s="242"/>
    </row>
    <row r="575" ht="15.75">
      <c r="C575" s="242"/>
    </row>
    <row r="576" ht="15.75">
      <c r="C576" s="242"/>
    </row>
    <row r="577" ht="15.75">
      <c r="C577" s="242"/>
    </row>
    <row r="578" ht="15.75">
      <c r="C578" s="242"/>
    </row>
    <row r="579" ht="15.75">
      <c r="C579" s="242"/>
    </row>
    <row r="580" ht="15.75">
      <c r="C580" s="242"/>
    </row>
    <row r="581" ht="15.75">
      <c r="C581" s="242"/>
    </row>
    <row r="582" ht="15.75">
      <c r="C582" s="242"/>
    </row>
    <row r="583" ht="15.75">
      <c r="C583" s="242"/>
    </row>
    <row r="584" ht="15.75">
      <c r="C584" s="242"/>
    </row>
    <row r="585" ht="15.75">
      <c r="C585" s="242"/>
    </row>
    <row r="586" ht="15.75">
      <c r="C586" s="242"/>
    </row>
    <row r="587" ht="15.75">
      <c r="C587" s="242"/>
    </row>
    <row r="588" ht="15.75">
      <c r="C588" s="242"/>
    </row>
    <row r="589" ht="15.75">
      <c r="C589" s="242"/>
    </row>
    <row r="590" ht="15.75">
      <c r="C590" s="242"/>
    </row>
    <row r="591" ht="15.75">
      <c r="C591" s="242"/>
    </row>
    <row r="592" ht="15.75">
      <c r="C592" s="242"/>
    </row>
    <row r="593" ht="15.75">
      <c r="C593" s="242"/>
    </row>
    <row r="594" ht="15.75">
      <c r="C594" s="242"/>
    </row>
    <row r="595" ht="15.75">
      <c r="C595" s="242"/>
    </row>
    <row r="596" ht="15.75">
      <c r="C596" s="242"/>
    </row>
    <row r="597" ht="15.75">
      <c r="C597" s="242"/>
    </row>
    <row r="598" ht="15.75">
      <c r="C598" s="242"/>
    </row>
    <row r="599" ht="15.75">
      <c r="C599" s="242"/>
    </row>
    <row r="600" ht="15.75">
      <c r="C600" s="242"/>
    </row>
    <row r="601" ht="15.75">
      <c r="C601" s="242"/>
    </row>
    <row r="602" ht="15.75">
      <c r="C602" s="242"/>
    </row>
    <row r="603" ht="15.75">
      <c r="C603" s="242"/>
    </row>
    <row r="604" ht="15.75">
      <c r="C604" s="242"/>
    </row>
    <row r="605" ht="15.75">
      <c r="C605" s="242"/>
    </row>
    <row r="606" ht="15.75">
      <c r="C606" s="242"/>
    </row>
    <row r="607" ht="15.75">
      <c r="C607" s="242"/>
    </row>
    <row r="608" ht="15.75">
      <c r="C608" s="242"/>
    </row>
    <row r="609" ht="15.75">
      <c r="C609" s="242"/>
    </row>
    <row r="610" ht="15.75">
      <c r="C610" s="242"/>
    </row>
    <row r="611" ht="15.75">
      <c r="C611" s="242"/>
    </row>
    <row r="612" ht="15.75">
      <c r="C612" s="242"/>
    </row>
    <row r="613" ht="15.75">
      <c r="C613" s="242"/>
    </row>
    <row r="614" ht="15.75">
      <c r="C614" s="242"/>
    </row>
    <row r="615" ht="15.75">
      <c r="C615" s="242"/>
    </row>
    <row r="616" ht="15.75">
      <c r="C616" s="242"/>
    </row>
    <row r="617" ht="15.75">
      <c r="C617" s="242"/>
    </row>
    <row r="618" ht="15.75">
      <c r="C618" s="242"/>
    </row>
    <row r="619" ht="15.75">
      <c r="C619" s="242"/>
    </row>
    <row r="620" ht="15.75">
      <c r="C620" s="242"/>
    </row>
    <row r="621" ht="15.75">
      <c r="C621" s="242"/>
    </row>
    <row r="622" ht="15.75">
      <c r="C622" s="242"/>
    </row>
    <row r="623" ht="15.75">
      <c r="C623" s="242"/>
    </row>
    <row r="624" ht="15.75">
      <c r="C624" s="242"/>
    </row>
    <row r="625" ht="15.75">
      <c r="C625" s="242"/>
    </row>
    <row r="626" ht="15.75">
      <c r="C626" s="242"/>
    </row>
    <row r="627" ht="15.75">
      <c r="C627" s="242"/>
    </row>
    <row r="628" ht="15.75">
      <c r="C628" s="242"/>
    </row>
    <row r="629" ht="15.75">
      <c r="C629" s="242"/>
    </row>
    <row r="630" ht="15.75">
      <c r="C630" s="242"/>
    </row>
    <row r="631" ht="15.75">
      <c r="C631" s="242"/>
    </row>
    <row r="632" ht="15.75">
      <c r="C632" s="242"/>
    </row>
    <row r="633" ht="15.75">
      <c r="C633" s="242"/>
    </row>
    <row r="634" ht="15.75">
      <c r="C634" s="242"/>
    </row>
    <row r="635" ht="15.75">
      <c r="C635" s="242"/>
    </row>
    <row r="636" ht="15.75">
      <c r="C636" s="242"/>
    </row>
    <row r="637" ht="15.75">
      <c r="C637" s="242"/>
    </row>
    <row r="638" ht="15.75">
      <c r="C638" s="242"/>
    </row>
    <row r="639" ht="15.75">
      <c r="C639" s="242"/>
    </row>
    <row r="640" ht="15.75">
      <c r="C640" s="242"/>
    </row>
    <row r="641" ht="15.75">
      <c r="C641" s="242"/>
    </row>
    <row r="642" ht="15.75">
      <c r="C642" s="242"/>
    </row>
    <row r="643" ht="15.75">
      <c r="C643" s="242"/>
    </row>
    <row r="644" ht="15.75">
      <c r="C644" s="242"/>
    </row>
    <row r="645" ht="15.75">
      <c r="C645" s="242"/>
    </row>
    <row r="646" ht="15.75">
      <c r="C646" s="242"/>
    </row>
    <row r="647" ht="15.75">
      <c r="C647" s="242"/>
    </row>
    <row r="648" ht="15.75">
      <c r="C648" s="242"/>
    </row>
    <row r="649" ht="15.75">
      <c r="C649" s="242"/>
    </row>
    <row r="650" ht="15.75">
      <c r="C650" s="242"/>
    </row>
    <row r="651" ht="15.75">
      <c r="C651" s="242"/>
    </row>
    <row r="652" ht="15.75">
      <c r="C652" s="242"/>
    </row>
    <row r="653" ht="15.75">
      <c r="C653" s="242"/>
    </row>
    <row r="654" ht="15.75">
      <c r="C654" s="242"/>
    </row>
    <row r="655" ht="15.75">
      <c r="C655" s="242"/>
    </row>
    <row r="656" ht="15.75">
      <c r="C656" s="242"/>
    </row>
    <row r="657" ht="15.75">
      <c r="C657" s="242"/>
    </row>
    <row r="658" ht="15.75">
      <c r="C658" s="242"/>
    </row>
    <row r="659" ht="15.75">
      <c r="C659" s="242"/>
    </row>
    <row r="660" ht="15.75">
      <c r="C660" s="242"/>
    </row>
    <row r="661" ht="15.75">
      <c r="C661" s="242"/>
    </row>
    <row r="662" ht="15.75">
      <c r="C662" s="242"/>
    </row>
    <row r="663" ht="15.75">
      <c r="C663" s="242"/>
    </row>
    <row r="664" ht="15.75">
      <c r="C664" s="242"/>
    </row>
    <row r="665" ht="15.75">
      <c r="C665" s="242"/>
    </row>
    <row r="666" ht="15.75">
      <c r="C666" s="242"/>
    </row>
    <row r="667" ht="15.75">
      <c r="C667" s="242"/>
    </row>
    <row r="668" ht="15.75">
      <c r="C668" s="242"/>
    </row>
    <row r="669" ht="15.75">
      <c r="C669" s="242"/>
    </row>
    <row r="670" ht="15.75">
      <c r="C670" s="242"/>
    </row>
    <row r="671" ht="15.75">
      <c r="C671" s="242"/>
    </row>
    <row r="672" ht="15.75">
      <c r="C672" s="242"/>
    </row>
    <row r="673" ht="15.75">
      <c r="C673" s="242"/>
    </row>
    <row r="674" ht="15.75">
      <c r="C674" s="242"/>
    </row>
    <row r="675" ht="15.75">
      <c r="C675" s="242"/>
    </row>
    <row r="676" ht="15.75">
      <c r="C676" s="242"/>
    </row>
    <row r="677" ht="15.75">
      <c r="C677" s="242"/>
    </row>
    <row r="678" ht="15.75">
      <c r="C678" s="242"/>
    </row>
    <row r="679" ht="15.75">
      <c r="C679" s="242"/>
    </row>
    <row r="680" ht="15.75">
      <c r="C680" s="242"/>
    </row>
    <row r="681" ht="15.75">
      <c r="C681" s="242"/>
    </row>
    <row r="682" ht="15.75">
      <c r="C682" s="242"/>
    </row>
    <row r="683" ht="15.75">
      <c r="C683" s="242"/>
    </row>
    <row r="684" ht="15.75">
      <c r="C684" s="242"/>
    </row>
    <row r="685" ht="15.75">
      <c r="C685" s="242"/>
    </row>
    <row r="686" ht="15.75">
      <c r="C686" s="242"/>
    </row>
    <row r="687" ht="15.75">
      <c r="C687" s="242"/>
    </row>
    <row r="688" ht="15.75">
      <c r="C688" s="242"/>
    </row>
    <row r="689" ht="15.75">
      <c r="C689" s="242"/>
    </row>
    <row r="690" ht="15.75">
      <c r="C690" s="242"/>
    </row>
    <row r="691" ht="15.75">
      <c r="C691" s="242"/>
    </row>
    <row r="692" ht="15.75">
      <c r="C692" s="242"/>
    </row>
    <row r="693" ht="15.75">
      <c r="C693" s="242"/>
    </row>
    <row r="694" ht="15.75">
      <c r="C694" s="242"/>
    </row>
    <row r="695" ht="15.75">
      <c r="C695" s="242"/>
    </row>
    <row r="696" ht="15.75">
      <c r="C696" s="242"/>
    </row>
    <row r="697" ht="15.75">
      <c r="C697" s="242"/>
    </row>
    <row r="698" ht="15.75">
      <c r="C698" s="242"/>
    </row>
    <row r="699" ht="15.75">
      <c r="C699" s="242"/>
    </row>
    <row r="700" ht="15.75">
      <c r="C700" s="242"/>
    </row>
    <row r="701" ht="15.75">
      <c r="C701" s="242"/>
    </row>
    <row r="702" ht="15.75">
      <c r="C702" s="242"/>
    </row>
    <row r="703" ht="15.75">
      <c r="C703" s="242"/>
    </row>
    <row r="704" ht="15.75">
      <c r="C704" s="242"/>
    </row>
    <row r="705" ht="15.75">
      <c r="C705" s="242"/>
    </row>
    <row r="706" ht="15.75">
      <c r="C706" s="242"/>
    </row>
    <row r="707" ht="15.75">
      <c r="C707" s="242"/>
    </row>
    <row r="708" ht="15.75">
      <c r="C708" s="242"/>
    </row>
    <row r="709" ht="15.75">
      <c r="C709" s="242"/>
    </row>
    <row r="710" ht="15.75">
      <c r="C710" s="242"/>
    </row>
    <row r="711" ht="15.75">
      <c r="C711" s="242"/>
    </row>
    <row r="712" ht="15.75">
      <c r="C712" s="242"/>
    </row>
    <row r="713" ht="15.75">
      <c r="C713" s="242"/>
    </row>
    <row r="714" ht="15.75">
      <c r="C714" s="242"/>
    </row>
    <row r="715" ht="15.75">
      <c r="C715" s="242"/>
    </row>
    <row r="716" ht="15.75">
      <c r="C716" s="242"/>
    </row>
    <row r="717" ht="15.75">
      <c r="C717" s="242"/>
    </row>
    <row r="718" ht="15.75">
      <c r="C718" s="242"/>
    </row>
    <row r="719" ht="15.75">
      <c r="C719" s="242"/>
    </row>
    <row r="720" ht="15.75">
      <c r="C720" s="242"/>
    </row>
    <row r="721" ht="15.75">
      <c r="C721" s="242"/>
    </row>
    <row r="722" ht="15.75">
      <c r="C722" s="242"/>
    </row>
    <row r="723" ht="15.75">
      <c r="C723" s="242"/>
    </row>
    <row r="724" ht="15.75">
      <c r="C724" s="242"/>
    </row>
    <row r="725" ht="15.75">
      <c r="C725" s="242"/>
    </row>
    <row r="726" ht="15.75">
      <c r="C726" s="242"/>
    </row>
    <row r="727" ht="15.75">
      <c r="C727" s="242"/>
    </row>
    <row r="728" ht="15.75">
      <c r="C728" s="242"/>
    </row>
    <row r="729" ht="15.75">
      <c r="C729" s="242"/>
    </row>
    <row r="730" ht="15.75">
      <c r="C730" s="242"/>
    </row>
    <row r="731" ht="15.75">
      <c r="C731" s="242"/>
    </row>
    <row r="732" ht="15.75">
      <c r="C732" s="242"/>
    </row>
    <row r="733" ht="15.75">
      <c r="C733" s="242"/>
    </row>
    <row r="734" ht="15.75">
      <c r="C734" s="242"/>
    </row>
    <row r="735" ht="15.75">
      <c r="C735" s="242"/>
    </row>
    <row r="736" ht="15.75">
      <c r="C736" s="242"/>
    </row>
    <row r="737" ht="15.75">
      <c r="C737" s="242"/>
    </row>
    <row r="738" ht="15.75">
      <c r="C738" s="242"/>
    </row>
    <row r="739" ht="15.75">
      <c r="C739" s="242"/>
    </row>
    <row r="740" ht="15.75">
      <c r="C740" s="242"/>
    </row>
    <row r="741" ht="15.75">
      <c r="C741" s="242"/>
    </row>
    <row r="742" ht="15.75">
      <c r="C742" s="242"/>
    </row>
    <row r="743" ht="15.75">
      <c r="C743" s="242"/>
    </row>
    <row r="744" ht="15.75">
      <c r="C744" s="242"/>
    </row>
    <row r="745" ht="15.75">
      <c r="C745" s="242"/>
    </row>
    <row r="746" ht="15.75">
      <c r="C746" s="242"/>
    </row>
    <row r="747" ht="15.75">
      <c r="C747" s="242"/>
    </row>
    <row r="748" ht="15.75">
      <c r="C748" s="242"/>
    </row>
    <row r="749" ht="15.75">
      <c r="C749" s="242"/>
    </row>
    <row r="750" ht="15.75">
      <c r="C750" s="242"/>
    </row>
    <row r="751" ht="15.75">
      <c r="C751" s="242"/>
    </row>
    <row r="752" ht="15.75">
      <c r="C752" s="242"/>
    </row>
    <row r="753" ht="15.75">
      <c r="C753" s="242"/>
    </row>
    <row r="754" ht="15.75">
      <c r="C754" s="242"/>
    </row>
    <row r="755" ht="15.75">
      <c r="C755" s="242"/>
    </row>
    <row r="756" ht="15.75">
      <c r="C756" s="242"/>
    </row>
    <row r="757" ht="15.75">
      <c r="C757" s="242"/>
    </row>
    <row r="758" ht="15.75">
      <c r="C758" s="242"/>
    </row>
    <row r="759" ht="15.75">
      <c r="C759" s="242"/>
    </row>
    <row r="760" ht="15.75">
      <c r="C760" s="242"/>
    </row>
    <row r="761" ht="15.75">
      <c r="C761" s="242"/>
    </row>
    <row r="762" ht="15.75">
      <c r="C762" s="242"/>
    </row>
    <row r="763" ht="15.75">
      <c r="C763" s="242"/>
    </row>
    <row r="764" ht="15.75">
      <c r="C764" s="242"/>
    </row>
    <row r="765" ht="15.75">
      <c r="C765" s="242"/>
    </row>
    <row r="766" ht="15.75">
      <c r="C766" s="242"/>
    </row>
    <row r="767" ht="15.75">
      <c r="C767" s="242"/>
    </row>
    <row r="768" ht="15.75">
      <c r="C768" s="242"/>
    </row>
    <row r="769" ht="15.75">
      <c r="C769" s="242"/>
    </row>
    <row r="770" ht="15.75">
      <c r="C770" s="242"/>
    </row>
    <row r="771" ht="15.75">
      <c r="C771" s="242"/>
    </row>
    <row r="772" ht="15.75">
      <c r="C772" s="242"/>
    </row>
    <row r="773" ht="15.75">
      <c r="C773" s="242"/>
    </row>
    <row r="774" ht="15.75">
      <c r="C774" s="242"/>
    </row>
    <row r="775" ht="15.75">
      <c r="C775" s="242"/>
    </row>
    <row r="776" ht="15.75">
      <c r="C776" s="242"/>
    </row>
    <row r="777" ht="15.75">
      <c r="C777" s="242"/>
    </row>
    <row r="778" ht="15.75">
      <c r="C778" s="242"/>
    </row>
    <row r="779" ht="15.75">
      <c r="C779" s="242"/>
    </row>
    <row r="780" ht="15.75">
      <c r="C780" s="242"/>
    </row>
    <row r="781" ht="15.75">
      <c r="C781" s="242"/>
    </row>
    <row r="782" ht="15.75">
      <c r="C782" s="242"/>
    </row>
    <row r="783" ht="15.75">
      <c r="C783" s="242"/>
    </row>
    <row r="784" ht="15.75">
      <c r="C784" s="242"/>
    </row>
    <row r="785" ht="15.75">
      <c r="C785" s="242"/>
    </row>
    <row r="786" ht="15.75">
      <c r="C786" s="242"/>
    </row>
    <row r="787" ht="15.75">
      <c r="C787" s="242"/>
    </row>
    <row r="788" ht="15.75">
      <c r="C788" s="242"/>
    </row>
    <row r="789" ht="15.75">
      <c r="C789" s="242"/>
    </row>
    <row r="790" ht="15.75">
      <c r="C790" s="242"/>
    </row>
    <row r="791" ht="15.75">
      <c r="C791" s="242"/>
    </row>
    <row r="792" ht="15.75">
      <c r="C792" s="242"/>
    </row>
    <row r="793" ht="15.75">
      <c r="C793" s="242"/>
    </row>
    <row r="794" ht="15.75">
      <c r="C794" s="242"/>
    </row>
    <row r="795" ht="15.75">
      <c r="C795" s="242"/>
    </row>
    <row r="796" ht="15.75">
      <c r="C796" s="242"/>
    </row>
    <row r="797" ht="15.75">
      <c r="C797" s="242"/>
    </row>
    <row r="798" ht="15.75">
      <c r="C798" s="242"/>
    </row>
    <row r="799" ht="15.75">
      <c r="C799" s="242"/>
    </row>
    <row r="800" ht="15.75">
      <c r="C800" s="242"/>
    </row>
    <row r="801" ht="15.75">
      <c r="C801" s="242"/>
    </row>
    <row r="802" ht="15.75">
      <c r="C802" s="242"/>
    </row>
    <row r="803" ht="15.75">
      <c r="C803" s="242"/>
    </row>
    <row r="804" ht="15.75">
      <c r="C804" s="242"/>
    </row>
    <row r="805" ht="15.75">
      <c r="C805" s="242"/>
    </row>
    <row r="806" ht="15.75">
      <c r="C806" s="242"/>
    </row>
    <row r="807" ht="15.75">
      <c r="C807" s="242"/>
    </row>
    <row r="808" ht="15.75">
      <c r="C808" s="242"/>
    </row>
    <row r="809" ht="15.75">
      <c r="C809" s="242"/>
    </row>
    <row r="810" ht="15.75">
      <c r="C810" s="242"/>
    </row>
    <row r="811" ht="15.75">
      <c r="C811" s="242"/>
    </row>
    <row r="812" ht="15.75">
      <c r="C812" s="242"/>
    </row>
    <row r="813" ht="15.75">
      <c r="C813" s="242"/>
    </row>
    <row r="814" ht="15.75">
      <c r="C814" s="242"/>
    </row>
    <row r="815" ht="15.75">
      <c r="C815" s="242"/>
    </row>
    <row r="816" ht="15.75">
      <c r="C816" s="242"/>
    </row>
    <row r="817" ht="15.75">
      <c r="C817" s="242"/>
    </row>
    <row r="818" ht="15.75">
      <c r="C818" s="242"/>
    </row>
    <row r="819" ht="15.75">
      <c r="C819" s="242"/>
    </row>
    <row r="820" ht="15.75">
      <c r="C820" s="242"/>
    </row>
    <row r="821" ht="15.75">
      <c r="C821" s="242"/>
    </row>
    <row r="822" ht="15.75">
      <c r="C822" s="242"/>
    </row>
    <row r="823" ht="15.75">
      <c r="C823" s="242"/>
    </row>
    <row r="824" ht="15.75">
      <c r="C824" s="242"/>
    </row>
    <row r="825" ht="15.75">
      <c r="C825" s="242"/>
    </row>
    <row r="826" ht="15.75">
      <c r="C826" s="242"/>
    </row>
    <row r="827" ht="15.75">
      <c r="C827" s="242"/>
    </row>
    <row r="828" ht="15.75">
      <c r="C828" s="242"/>
    </row>
    <row r="829" ht="15.75">
      <c r="C829" s="242"/>
    </row>
    <row r="830" ht="15.75">
      <c r="C830" s="242"/>
    </row>
    <row r="831" ht="15.75">
      <c r="C831" s="242"/>
    </row>
    <row r="832" ht="15.75">
      <c r="C832" s="242"/>
    </row>
    <row r="833" ht="15.75">
      <c r="C833" s="242"/>
    </row>
    <row r="834" ht="15.75">
      <c r="C834" s="242"/>
    </row>
    <row r="835" ht="15.75">
      <c r="C835" s="242"/>
    </row>
    <row r="836" ht="15.75">
      <c r="C836" s="242"/>
    </row>
    <row r="837" ht="15.75">
      <c r="C837" s="242"/>
    </row>
    <row r="838" ht="15.75">
      <c r="C838" s="242"/>
    </row>
    <row r="839" ht="15.75">
      <c r="C839" s="242"/>
    </row>
    <row r="840" ht="15.75">
      <c r="C840" s="242"/>
    </row>
    <row r="841" ht="15.75">
      <c r="C841" s="242"/>
    </row>
    <row r="842" ht="15.75">
      <c r="C842" s="242"/>
    </row>
    <row r="843" ht="15.75">
      <c r="C843" s="242"/>
    </row>
    <row r="844" ht="15.75">
      <c r="C844" s="242"/>
    </row>
    <row r="845" ht="15.75">
      <c r="C845" s="242"/>
    </row>
    <row r="846" ht="15.75">
      <c r="C846" s="242"/>
    </row>
    <row r="847" ht="15.75">
      <c r="C847" s="242"/>
    </row>
    <row r="848" ht="15.75">
      <c r="C848" s="242"/>
    </row>
    <row r="849" ht="15.75">
      <c r="C849" s="242"/>
    </row>
    <row r="850" ht="15.75">
      <c r="C850" s="242"/>
    </row>
    <row r="851" ht="15.75">
      <c r="C851" s="242"/>
    </row>
    <row r="852" ht="15.75">
      <c r="C852" s="242"/>
    </row>
    <row r="853" ht="15.75">
      <c r="C853" s="242"/>
    </row>
    <row r="854" ht="15.75">
      <c r="C854" s="242"/>
    </row>
    <row r="855" ht="15.75">
      <c r="C855" s="242"/>
    </row>
    <row r="856" ht="15.75">
      <c r="C856" s="242"/>
    </row>
    <row r="857" ht="15.75">
      <c r="C857" s="242"/>
    </row>
    <row r="858" ht="15.75">
      <c r="C858" s="242"/>
    </row>
    <row r="859" ht="15.75">
      <c r="C859" s="242"/>
    </row>
    <row r="860" ht="15.75">
      <c r="C860" s="242"/>
    </row>
    <row r="861" ht="15.75">
      <c r="C861" s="242"/>
    </row>
    <row r="862" ht="15.75">
      <c r="C862" s="242"/>
    </row>
    <row r="863" ht="15.75">
      <c r="C863" s="242"/>
    </row>
    <row r="864" ht="15.75">
      <c r="C864" s="242"/>
    </row>
    <row r="865" ht="15.75">
      <c r="C865" s="242"/>
    </row>
    <row r="866" ht="15.75">
      <c r="C866" s="242"/>
    </row>
    <row r="867" ht="15.75">
      <c r="C867" s="242"/>
    </row>
    <row r="868" ht="15.75">
      <c r="C868" s="242"/>
    </row>
    <row r="869" ht="15.75">
      <c r="C869" s="242"/>
    </row>
    <row r="870" ht="15.75">
      <c r="C870" s="242"/>
    </row>
    <row r="871" ht="15.75">
      <c r="C871" s="242"/>
    </row>
    <row r="872" ht="15.75">
      <c r="C872" s="242"/>
    </row>
    <row r="873" ht="15.75">
      <c r="C873" s="242"/>
    </row>
    <row r="874" ht="15.75">
      <c r="C874" s="242"/>
    </row>
    <row r="875" ht="15.75">
      <c r="C875" s="242"/>
    </row>
    <row r="876" ht="15.75">
      <c r="C876" s="242"/>
    </row>
    <row r="877" ht="15.75">
      <c r="C877" s="242"/>
    </row>
    <row r="878" ht="15.75">
      <c r="C878" s="242"/>
    </row>
    <row r="879" ht="15.75">
      <c r="C879" s="242"/>
    </row>
    <row r="880" ht="15.75">
      <c r="C880" s="242"/>
    </row>
    <row r="881" ht="15.75">
      <c r="C881" s="242"/>
    </row>
    <row r="882" ht="15.75">
      <c r="C882" s="242"/>
    </row>
    <row r="883" ht="15.75">
      <c r="C883" s="242"/>
    </row>
    <row r="884" ht="15.75">
      <c r="C884" s="242"/>
    </row>
    <row r="885" ht="15.75">
      <c r="C885" s="242"/>
    </row>
    <row r="886" ht="15.75">
      <c r="C886" s="242"/>
    </row>
    <row r="887" ht="15.75">
      <c r="C887" s="242"/>
    </row>
    <row r="888" ht="15.75">
      <c r="C888" s="242"/>
    </row>
    <row r="889" ht="15.75">
      <c r="C889" s="242"/>
    </row>
    <row r="890" ht="15.75">
      <c r="C890" s="242"/>
    </row>
    <row r="891" ht="15.75">
      <c r="C891" s="242"/>
    </row>
    <row r="892" ht="15.75">
      <c r="C892" s="242"/>
    </row>
    <row r="893" ht="15.75">
      <c r="C893" s="242"/>
    </row>
    <row r="894" ht="15.75">
      <c r="C894" s="242"/>
    </row>
    <row r="895" ht="15.75">
      <c r="C895" s="242"/>
    </row>
    <row r="896" ht="15.75">
      <c r="C896" s="242"/>
    </row>
    <row r="897" ht="15.75">
      <c r="C897" s="242"/>
    </row>
    <row r="898" ht="15.75">
      <c r="C898" s="242"/>
    </row>
    <row r="899" ht="15.75">
      <c r="C899" s="242"/>
    </row>
    <row r="900" ht="15.75">
      <c r="C900" s="242"/>
    </row>
    <row r="901" ht="15.75">
      <c r="C901" s="242"/>
    </row>
    <row r="902" ht="15.75">
      <c r="C902" s="242"/>
    </row>
    <row r="903" ht="15.75">
      <c r="C903" s="242"/>
    </row>
    <row r="904" ht="15.75">
      <c r="C904" s="242"/>
    </row>
    <row r="905" ht="15.75">
      <c r="C905" s="242"/>
    </row>
    <row r="906" ht="15.75">
      <c r="C906" s="242"/>
    </row>
    <row r="907" ht="15.75">
      <c r="C907" s="242"/>
    </row>
    <row r="908" ht="15.75">
      <c r="C908" s="242"/>
    </row>
    <row r="909" ht="15.75">
      <c r="C909" s="242"/>
    </row>
    <row r="910" ht="15.75">
      <c r="C910" s="242"/>
    </row>
    <row r="911" ht="15.75">
      <c r="C911" s="242"/>
    </row>
    <row r="912" ht="15.75">
      <c r="C912" s="242"/>
    </row>
    <row r="913" ht="15.75">
      <c r="C913" s="242"/>
    </row>
    <row r="914" ht="15.75">
      <c r="C914" s="242"/>
    </row>
    <row r="915" ht="15.75">
      <c r="C915" s="242"/>
    </row>
    <row r="916" ht="15.75">
      <c r="C916" s="242"/>
    </row>
    <row r="917" ht="15.75">
      <c r="C917" s="242"/>
    </row>
    <row r="918" ht="15.75">
      <c r="C918" s="242"/>
    </row>
    <row r="919" ht="15.75">
      <c r="C919" s="242"/>
    </row>
    <row r="920" ht="15.75">
      <c r="C920" s="242"/>
    </row>
    <row r="921" ht="15.75">
      <c r="C921" s="242"/>
    </row>
    <row r="922" ht="15.75">
      <c r="C922" s="242"/>
    </row>
    <row r="923" ht="15.75">
      <c r="C923" s="242"/>
    </row>
    <row r="924" ht="15.75">
      <c r="C924" s="242"/>
    </row>
    <row r="925" ht="15.75">
      <c r="C925" s="242"/>
    </row>
    <row r="926" ht="15.75">
      <c r="C926" s="242"/>
    </row>
    <row r="927" ht="15.75">
      <c r="C927" s="242"/>
    </row>
    <row r="928" ht="15.75">
      <c r="C928" s="242"/>
    </row>
    <row r="929" ht="15.75">
      <c r="C929" s="242"/>
    </row>
    <row r="930" ht="15.75">
      <c r="C930" s="242"/>
    </row>
    <row r="931" ht="15.75">
      <c r="C931" s="242"/>
    </row>
    <row r="932" ht="15.75">
      <c r="C932" s="242"/>
    </row>
    <row r="933" ht="15.75">
      <c r="C933" s="242"/>
    </row>
    <row r="934" ht="15.75">
      <c r="C934" s="242"/>
    </row>
    <row r="935" ht="15.75">
      <c r="C935" s="242"/>
    </row>
    <row r="936" ht="15.75">
      <c r="C936" s="242"/>
    </row>
    <row r="937" ht="15.75">
      <c r="C937" s="242"/>
    </row>
    <row r="938" ht="15.75">
      <c r="C938" s="242"/>
    </row>
    <row r="939" ht="15.75">
      <c r="C939" s="242"/>
    </row>
    <row r="940" ht="15.75">
      <c r="C940" s="242"/>
    </row>
    <row r="941" ht="15.75">
      <c r="C941" s="242"/>
    </row>
    <row r="942" ht="15.75">
      <c r="C942" s="242"/>
    </row>
    <row r="943" ht="15.75">
      <c r="C943" s="242"/>
    </row>
    <row r="944" ht="15.75">
      <c r="C944" s="242"/>
    </row>
    <row r="945" ht="15.75">
      <c r="C945" s="242"/>
    </row>
    <row r="946" ht="15.75">
      <c r="C946" s="242"/>
    </row>
    <row r="947" ht="15.75">
      <c r="C947" s="242"/>
    </row>
    <row r="948" ht="15.75">
      <c r="C948" s="242"/>
    </row>
    <row r="949" ht="15.75">
      <c r="C949" s="242"/>
    </row>
    <row r="950" ht="15.75">
      <c r="C950" s="242"/>
    </row>
    <row r="951" ht="15.75">
      <c r="C951" s="242"/>
    </row>
    <row r="952" ht="15.75">
      <c r="C952" s="242"/>
    </row>
    <row r="953" ht="15.75">
      <c r="C953" s="242"/>
    </row>
    <row r="954" ht="15.75">
      <c r="C954" s="242"/>
    </row>
    <row r="955" ht="15.75">
      <c r="C955" s="242"/>
    </row>
  </sheetData>
  <sheetProtection/>
  <mergeCells count="9">
    <mergeCell ref="C11:D11"/>
    <mergeCell ref="B1:D1"/>
    <mergeCell ref="B2:D2"/>
    <mergeCell ref="B3:D3"/>
    <mergeCell ref="B4:D4"/>
    <mergeCell ref="B6:D6"/>
    <mergeCell ref="B8:D8"/>
    <mergeCell ref="B9:D9"/>
    <mergeCell ref="B7:C7"/>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pageSetUpPr fitToPage="1"/>
  </sheetPr>
  <dimension ref="A1:P49"/>
  <sheetViews>
    <sheetView zoomScalePageLayoutView="0" workbookViewId="0" topLeftCell="A1">
      <selection activeCell="Q21" sqref="Q21"/>
    </sheetView>
  </sheetViews>
  <sheetFormatPr defaultColWidth="9.00390625" defaultRowHeight="12.75"/>
  <cols>
    <col min="1" max="1" width="41.875" style="1" customWidth="1"/>
    <col min="2" max="2" width="15.125" style="0" customWidth="1"/>
    <col min="3" max="3" width="17.375" style="0" customWidth="1"/>
  </cols>
  <sheetData>
    <row r="1" spans="1:3" ht="18.75">
      <c r="A1" s="415" t="s">
        <v>325</v>
      </c>
      <c r="B1" s="415"/>
      <c r="C1" s="431"/>
    </row>
    <row r="2" spans="1:3" ht="18.75">
      <c r="A2" s="415" t="s">
        <v>145</v>
      </c>
      <c r="B2" s="415"/>
      <c r="C2" s="431"/>
    </row>
    <row r="3" spans="1:3" ht="18.75">
      <c r="A3" s="415" t="s">
        <v>286</v>
      </c>
      <c r="B3" s="415"/>
      <c r="C3" s="431"/>
    </row>
    <row r="4" spans="1:3" ht="18.75">
      <c r="A4" s="423" t="s">
        <v>826</v>
      </c>
      <c r="B4" s="423"/>
      <c r="C4" s="423"/>
    </row>
    <row r="5" spans="1:3" ht="18.75">
      <c r="A5" s="12"/>
      <c r="B5" s="51"/>
      <c r="C5" s="51"/>
    </row>
    <row r="6" spans="1:3" ht="15.75" customHeight="1">
      <c r="A6" s="13"/>
      <c r="B6" s="380" t="s">
        <v>331</v>
      </c>
      <c r="C6" s="431"/>
    </row>
    <row r="7" spans="1:3" ht="15.75" customHeight="1">
      <c r="A7" s="380"/>
      <c r="B7" s="380"/>
      <c r="C7" s="51"/>
    </row>
    <row r="8" spans="1:3" ht="18.75">
      <c r="A8" s="13"/>
      <c r="B8" s="51"/>
      <c r="C8" s="51"/>
    </row>
    <row r="9" spans="1:4" ht="13.5" customHeight="1">
      <c r="A9" s="419" t="s">
        <v>328</v>
      </c>
      <c r="B9" s="427"/>
      <c r="C9" s="431"/>
      <c r="D9" s="6"/>
    </row>
    <row r="10" spans="1:4" ht="76.5" customHeight="1">
      <c r="A10" s="421" t="s">
        <v>339</v>
      </c>
      <c r="B10" s="426"/>
      <c r="C10" s="431"/>
      <c r="D10" s="6"/>
    </row>
    <row r="11" spans="1:3" ht="18.75">
      <c r="A11" s="31"/>
      <c r="B11" s="51"/>
      <c r="C11" s="51"/>
    </row>
    <row r="12" spans="1:3" ht="15.75" customHeight="1">
      <c r="A12" s="440" t="s">
        <v>198</v>
      </c>
      <c r="B12" s="441"/>
      <c r="C12" s="441"/>
    </row>
    <row r="13" spans="1:16" ht="18.75">
      <c r="A13" s="60" t="s">
        <v>180</v>
      </c>
      <c r="B13" s="439" t="s">
        <v>46</v>
      </c>
      <c r="C13" s="436"/>
      <c r="E13" s="2"/>
      <c r="F13" s="2"/>
      <c r="G13" s="2"/>
      <c r="H13" s="2"/>
      <c r="I13" s="2"/>
      <c r="J13" s="2"/>
      <c r="K13" s="2"/>
      <c r="L13" s="2"/>
      <c r="M13" s="2"/>
      <c r="N13" s="2"/>
      <c r="O13" s="2"/>
      <c r="P13" s="2"/>
    </row>
    <row r="14" spans="1:16" ht="18.75">
      <c r="A14" s="176"/>
      <c r="B14" s="179" t="s">
        <v>347</v>
      </c>
      <c r="C14" s="180" t="s">
        <v>810</v>
      </c>
      <c r="E14" s="2"/>
      <c r="F14" s="2"/>
      <c r="G14" s="2"/>
      <c r="H14" s="2"/>
      <c r="I14" s="2"/>
      <c r="J14" s="2"/>
      <c r="K14" s="2"/>
      <c r="L14" s="2"/>
      <c r="M14" s="2"/>
      <c r="N14" s="2"/>
      <c r="O14" s="2"/>
      <c r="P14" s="2"/>
    </row>
    <row r="15" spans="1:16" ht="18.75">
      <c r="A15" s="142" t="s">
        <v>181</v>
      </c>
      <c r="B15" s="155">
        <f>SUM(B17:B25)</f>
        <v>72.10000000000001</v>
      </c>
      <c r="C15" s="155">
        <f>SUM(C17:C25)</f>
        <v>72.10000000000001</v>
      </c>
      <c r="E15" s="2"/>
      <c r="F15" s="2"/>
      <c r="G15" s="2"/>
      <c r="H15" s="2"/>
      <c r="I15" s="2"/>
      <c r="J15" s="2"/>
      <c r="K15" s="2"/>
      <c r="L15" s="2"/>
      <c r="M15" s="145"/>
      <c r="N15" s="9"/>
      <c r="O15" s="2"/>
      <c r="P15" s="2"/>
    </row>
    <row r="16" spans="1:16" ht="18.75">
      <c r="A16" s="31"/>
      <c r="B16" s="156"/>
      <c r="C16" s="156"/>
      <c r="E16" s="2"/>
      <c r="F16" s="2"/>
      <c r="G16" s="146"/>
      <c r="H16" s="2"/>
      <c r="I16" s="2"/>
      <c r="J16" s="2"/>
      <c r="K16" s="2"/>
      <c r="L16" s="2"/>
      <c r="M16" s="145"/>
      <c r="N16" s="9"/>
      <c r="O16" s="2"/>
      <c r="P16" s="2"/>
    </row>
    <row r="17" spans="1:16" ht="18.75">
      <c r="A17" s="143" t="s">
        <v>191</v>
      </c>
      <c r="B17" s="157">
        <v>23.59</v>
      </c>
      <c r="C17" s="157">
        <v>23.59</v>
      </c>
      <c r="E17" s="2"/>
      <c r="F17" s="2"/>
      <c r="G17" s="2"/>
      <c r="H17" s="2"/>
      <c r="I17" s="2"/>
      <c r="J17" s="2"/>
      <c r="K17" s="2"/>
      <c r="L17" s="2"/>
      <c r="M17" s="145"/>
      <c r="N17" s="2"/>
      <c r="O17" s="2"/>
      <c r="P17" s="2"/>
    </row>
    <row r="18" spans="1:16" ht="18.75">
      <c r="A18" s="143" t="s">
        <v>182</v>
      </c>
      <c r="B18" s="157">
        <v>17.52</v>
      </c>
      <c r="C18" s="157">
        <v>17.52</v>
      </c>
      <c r="E18" s="2"/>
      <c r="F18" s="2"/>
      <c r="G18" s="2"/>
      <c r="H18" s="2"/>
      <c r="I18" s="2"/>
      <c r="J18" s="2"/>
      <c r="K18" s="2"/>
      <c r="L18" s="2"/>
      <c r="M18" s="145"/>
      <c r="N18" s="2"/>
      <c r="O18" s="2"/>
      <c r="P18" s="2"/>
    </row>
    <row r="19" spans="1:16" ht="18.75">
      <c r="A19" s="143" t="s">
        <v>183</v>
      </c>
      <c r="B19" s="157">
        <v>7.61</v>
      </c>
      <c r="C19" s="157">
        <v>7.61</v>
      </c>
      <c r="E19" s="2"/>
      <c r="F19" s="2"/>
      <c r="G19" s="2"/>
      <c r="H19" s="148"/>
      <c r="I19" s="2"/>
      <c r="J19" s="2"/>
      <c r="K19" s="2"/>
      <c r="L19" s="2"/>
      <c r="M19" s="145"/>
      <c r="N19" s="9"/>
      <c r="O19" s="2"/>
      <c r="P19" s="2"/>
    </row>
    <row r="20" spans="1:16" ht="18.75">
      <c r="A20" s="143" t="s">
        <v>184</v>
      </c>
      <c r="B20" s="157">
        <v>4.23</v>
      </c>
      <c r="C20" s="157">
        <v>4.23</v>
      </c>
      <c r="E20" s="2"/>
      <c r="F20" s="2"/>
      <c r="G20" s="2"/>
      <c r="H20" s="148"/>
      <c r="I20" s="2"/>
      <c r="J20" s="2"/>
      <c r="K20" s="2"/>
      <c r="L20" s="2"/>
      <c r="M20" s="145"/>
      <c r="N20" s="9"/>
      <c r="O20" s="2"/>
      <c r="P20" s="2"/>
    </row>
    <row r="21" spans="1:16" ht="18.75">
      <c r="A21" s="35" t="s">
        <v>330</v>
      </c>
      <c r="B21" s="157">
        <v>2.35</v>
      </c>
      <c r="C21" s="157">
        <v>2.35</v>
      </c>
      <c r="E21" s="2"/>
      <c r="F21" s="2"/>
      <c r="G21" s="2"/>
      <c r="H21" s="148"/>
      <c r="I21" s="2"/>
      <c r="J21" s="2"/>
      <c r="K21" s="2"/>
      <c r="L21" s="2"/>
      <c r="M21" s="145"/>
      <c r="N21" s="9"/>
      <c r="O21" s="2"/>
      <c r="P21" s="2"/>
    </row>
    <row r="22" spans="1:16" ht="18.75">
      <c r="A22" s="143" t="s">
        <v>186</v>
      </c>
      <c r="B22" s="157">
        <v>0.22</v>
      </c>
      <c r="C22" s="157">
        <v>0.22</v>
      </c>
      <c r="E22" s="2"/>
      <c r="F22" s="2"/>
      <c r="G22" s="2"/>
      <c r="H22" s="148"/>
      <c r="I22" s="2"/>
      <c r="J22" s="2"/>
      <c r="K22" s="2"/>
      <c r="L22" s="2"/>
      <c r="M22" s="145"/>
      <c r="N22" s="9"/>
      <c r="O22" s="2"/>
      <c r="P22" s="2"/>
    </row>
    <row r="23" spans="1:16" ht="18.75">
      <c r="A23" s="143" t="s">
        <v>187</v>
      </c>
      <c r="B23" s="157">
        <v>2.83</v>
      </c>
      <c r="C23" s="157">
        <v>2.83</v>
      </c>
      <c r="E23" s="2"/>
      <c r="F23" s="2"/>
      <c r="G23" s="2"/>
      <c r="H23" s="148"/>
      <c r="I23" s="2"/>
      <c r="J23" s="2"/>
      <c r="K23" s="2"/>
      <c r="L23" s="2"/>
      <c r="M23" s="145"/>
      <c r="N23" s="9"/>
      <c r="O23" s="2"/>
      <c r="P23" s="2"/>
    </row>
    <row r="24" spans="1:16" ht="17.25" customHeight="1">
      <c r="A24" s="143" t="s">
        <v>189</v>
      </c>
      <c r="B24" s="157">
        <v>11.52</v>
      </c>
      <c r="C24" s="157">
        <v>11.52</v>
      </c>
      <c r="E24" s="2"/>
      <c r="F24" s="2"/>
      <c r="G24" s="2"/>
      <c r="H24" s="2"/>
      <c r="I24" s="2"/>
      <c r="J24" s="2"/>
      <c r="K24" s="2"/>
      <c r="L24" s="2"/>
      <c r="M24" s="145"/>
      <c r="N24" s="2"/>
      <c r="O24" s="2"/>
      <c r="P24" s="2"/>
    </row>
    <row r="25" spans="1:16" ht="23.25" customHeight="1">
      <c r="A25" s="143" t="s">
        <v>188</v>
      </c>
      <c r="B25" s="157">
        <v>2.23</v>
      </c>
      <c r="C25" s="157">
        <v>2.23</v>
      </c>
      <c r="E25" s="2"/>
      <c r="F25" s="2"/>
      <c r="G25" s="2"/>
      <c r="H25" s="2"/>
      <c r="I25" s="2"/>
      <c r="J25" s="2"/>
      <c r="K25" s="2"/>
      <c r="L25" s="2"/>
      <c r="M25" s="2"/>
      <c r="N25" s="2"/>
      <c r="O25" s="2"/>
      <c r="P25" s="2"/>
    </row>
    <row r="26" spans="1:16" ht="15.75">
      <c r="A26" s="44"/>
      <c r="E26" s="2"/>
      <c r="F26" s="2"/>
      <c r="G26" s="2"/>
      <c r="H26" s="2"/>
      <c r="I26" s="2"/>
      <c r="J26" s="2"/>
      <c r="K26" s="2"/>
      <c r="L26" s="2"/>
      <c r="M26" s="2"/>
      <c r="N26" s="2"/>
      <c r="O26" s="2"/>
      <c r="P26" s="2"/>
    </row>
    <row r="27" ht="15.75">
      <c r="A27" s="44"/>
    </row>
    <row r="28" ht="15.75">
      <c r="A28" s="41"/>
    </row>
    <row r="29" ht="15.75">
      <c r="A29" s="38"/>
    </row>
    <row r="30" ht="15.75">
      <c r="A30" s="38"/>
    </row>
    <row r="31" ht="15.75">
      <c r="A31" s="38"/>
    </row>
    <row r="32" ht="15.75">
      <c r="A32" s="38"/>
    </row>
    <row r="33" ht="15.75">
      <c r="A33" s="38"/>
    </row>
    <row r="34" ht="15.75">
      <c r="A34" s="38"/>
    </row>
    <row r="35" ht="15.75">
      <c r="A35" s="38"/>
    </row>
    <row r="36" ht="15.75">
      <c r="A36" s="38"/>
    </row>
    <row r="37" ht="15.75">
      <c r="A37" s="41"/>
    </row>
    <row r="38" ht="15.75">
      <c r="A38" s="41"/>
    </row>
    <row r="39" ht="15.75">
      <c r="A39" s="38"/>
    </row>
    <row r="40" ht="15.75">
      <c r="A40" s="44"/>
    </row>
    <row r="41" ht="15.75">
      <c r="A41" s="45"/>
    </row>
    <row r="42" ht="15.75">
      <c r="A42" s="45"/>
    </row>
    <row r="43" ht="15.75">
      <c r="A43" s="45"/>
    </row>
    <row r="44" ht="15.75">
      <c r="A44" s="45"/>
    </row>
    <row r="45" ht="15.75">
      <c r="A45" s="45"/>
    </row>
    <row r="46" ht="15.75">
      <c r="A46" s="45"/>
    </row>
    <row r="47" ht="15.75">
      <c r="A47" s="45"/>
    </row>
    <row r="48" ht="15.75">
      <c r="A48" s="47"/>
    </row>
    <row r="49" ht="15.75">
      <c r="A49" s="48"/>
    </row>
  </sheetData>
  <sheetProtection/>
  <mergeCells count="10">
    <mergeCell ref="A9:C9"/>
    <mergeCell ref="A10:C10"/>
    <mergeCell ref="A12:C12"/>
    <mergeCell ref="B13:C13"/>
    <mergeCell ref="A1:C1"/>
    <mergeCell ref="A2:C2"/>
    <mergeCell ref="A3:C3"/>
    <mergeCell ref="A4:C4"/>
    <mergeCell ref="B6:C6"/>
    <mergeCell ref="A7:B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O331"/>
  <sheetViews>
    <sheetView zoomScalePageLayoutView="0" workbookViewId="0" topLeftCell="A19">
      <selection activeCell="I284" sqref="I284"/>
    </sheetView>
  </sheetViews>
  <sheetFormatPr defaultColWidth="9.00390625" defaultRowHeight="12.75"/>
  <cols>
    <col min="1" max="1" width="60.75390625" style="206" customWidth="1"/>
    <col min="2" max="2" width="10.00390625" style="206" customWidth="1"/>
    <col min="3" max="3" width="19.375" style="206" customWidth="1"/>
    <col min="4" max="4" width="9.25390625" style="206" customWidth="1"/>
    <col min="5" max="5" width="20.75390625" style="206" customWidth="1"/>
    <col min="6" max="6" width="11.625" style="206" customWidth="1"/>
    <col min="7" max="7" width="14.00390625" style="206" hidden="1" customWidth="1"/>
    <col min="8" max="8" width="13.375" style="206" customWidth="1"/>
    <col min="9" max="9" width="12.25390625" style="206" customWidth="1"/>
    <col min="10" max="10" width="9.125" style="206" customWidth="1"/>
    <col min="11" max="11" width="14.125" style="206" customWidth="1"/>
    <col min="12" max="16384" width="9.125" style="206" customWidth="1"/>
  </cols>
  <sheetData>
    <row r="1" ht="18.75">
      <c r="E1" s="207" t="s">
        <v>423</v>
      </c>
    </row>
    <row r="2" ht="18.75">
      <c r="E2" s="207" t="s">
        <v>145</v>
      </c>
    </row>
    <row r="3" ht="18.75">
      <c r="E3" s="207" t="s">
        <v>45</v>
      </c>
    </row>
    <row r="4" ht="18.75">
      <c r="E4" s="207" t="s">
        <v>424</v>
      </c>
    </row>
    <row r="6" spans="1:5" ht="35.25" customHeight="1">
      <c r="A6" s="369" t="s">
        <v>806</v>
      </c>
      <c r="B6" s="369"/>
      <c r="C6" s="369"/>
      <c r="D6" s="369"/>
      <c r="E6" s="369"/>
    </row>
    <row r="8" spans="1:5" ht="0.75" customHeight="1">
      <c r="A8" s="208"/>
      <c r="B8" s="208"/>
      <c r="C8" s="208"/>
      <c r="D8" s="208"/>
      <c r="E8" s="208"/>
    </row>
    <row r="9" spans="1:5" ht="18.75">
      <c r="A9" s="367" t="s">
        <v>62</v>
      </c>
      <c r="B9" s="368" t="s">
        <v>63</v>
      </c>
      <c r="C9" s="368" t="s">
        <v>64</v>
      </c>
      <c r="D9" s="368" t="s">
        <v>65</v>
      </c>
      <c r="E9" s="367" t="s">
        <v>729</v>
      </c>
    </row>
    <row r="10" spans="1:5" ht="18.75">
      <c r="A10" s="367"/>
      <c r="B10" s="368" t="s">
        <v>425</v>
      </c>
      <c r="C10" s="368" t="s">
        <v>64</v>
      </c>
      <c r="D10" s="368" t="s">
        <v>65</v>
      </c>
      <c r="E10" s="367"/>
    </row>
    <row r="11" spans="1:5" ht="18.75">
      <c r="A11" s="209"/>
      <c r="B11" s="209"/>
      <c r="C11" s="209"/>
      <c r="D11" s="209"/>
      <c r="E11" s="209"/>
    </row>
    <row r="12" spans="1:5" ht="18.75">
      <c r="A12" s="210" t="s">
        <v>171</v>
      </c>
      <c r="B12" s="211"/>
      <c r="C12" s="211"/>
      <c r="D12" s="211"/>
      <c r="E12" s="212">
        <f>E13+E19+E114+E180+E206+E279</f>
        <v>572852.493</v>
      </c>
    </row>
    <row r="13" spans="1:5" ht="37.5">
      <c r="A13" s="213" t="s">
        <v>426</v>
      </c>
      <c r="B13" s="211" t="s">
        <v>66</v>
      </c>
      <c r="C13" s="211"/>
      <c r="D13" s="211"/>
      <c r="E13" s="212">
        <f>E14+E16</f>
        <v>1259.801</v>
      </c>
    </row>
    <row r="14" spans="1:5" ht="18.75">
      <c r="A14" s="214" t="s">
        <v>67</v>
      </c>
      <c r="B14" s="215" t="s">
        <v>66</v>
      </c>
      <c r="C14" s="215" t="s">
        <v>427</v>
      </c>
      <c r="D14" s="215"/>
      <c r="E14" s="216">
        <f>E15</f>
        <v>855.769</v>
      </c>
    </row>
    <row r="15" spans="1:5" ht="93.75">
      <c r="A15" s="217" t="s">
        <v>68</v>
      </c>
      <c r="B15" s="218" t="s">
        <v>66</v>
      </c>
      <c r="C15" s="218" t="s">
        <v>427</v>
      </c>
      <c r="D15" s="218" t="s">
        <v>69</v>
      </c>
      <c r="E15" s="219">
        <v>855.769</v>
      </c>
    </row>
    <row r="16" spans="1:5" ht="131.25">
      <c r="A16" s="214" t="s">
        <v>279</v>
      </c>
      <c r="B16" s="215" t="s">
        <v>66</v>
      </c>
      <c r="C16" s="215" t="s">
        <v>428</v>
      </c>
      <c r="D16" s="215"/>
      <c r="E16" s="216">
        <f>E17+E18</f>
        <v>404.032</v>
      </c>
    </row>
    <row r="17" spans="1:5" ht="93.75">
      <c r="A17" s="217" t="s">
        <v>68</v>
      </c>
      <c r="B17" s="218" t="s">
        <v>66</v>
      </c>
      <c r="C17" s="218" t="s">
        <v>428</v>
      </c>
      <c r="D17" s="218" t="s">
        <v>69</v>
      </c>
      <c r="E17" s="219">
        <v>398.032</v>
      </c>
    </row>
    <row r="18" spans="1:5" ht="37.5">
      <c r="A18" s="217" t="s">
        <v>70</v>
      </c>
      <c r="B18" s="218" t="s">
        <v>66</v>
      </c>
      <c r="C18" s="218" t="s">
        <v>428</v>
      </c>
      <c r="D18" s="218" t="s">
        <v>71</v>
      </c>
      <c r="E18" s="219">
        <v>6</v>
      </c>
    </row>
    <row r="19" spans="1:5" ht="37.5">
      <c r="A19" s="213" t="s">
        <v>429</v>
      </c>
      <c r="B19" s="211" t="s">
        <v>73</v>
      </c>
      <c r="C19" s="211"/>
      <c r="D19" s="211"/>
      <c r="E19" s="212">
        <f>E20+E35+E49+E58+E77+E85+E98</f>
        <v>86181.01999999999</v>
      </c>
    </row>
    <row r="20" spans="1:5" ht="37.5">
      <c r="A20" s="274" t="s">
        <v>758</v>
      </c>
      <c r="B20" s="275" t="s">
        <v>73</v>
      </c>
      <c r="C20" s="275" t="s">
        <v>569</v>
      </c>
      <c r="D20" s="275"/>
      <c r="E20" s="268">
        <f>E21+E30</f>
        <v>1050</v>
      </c>
    </row>
    <row r="21" spans="1:5" ht="53.25" customHeight="1">
      <c r="A21" s="276" t="s">
        <v>761</v>
      </c>
      <c r="B21" s="275" t="s">
        <v>73</v>
      </c>
      <c r="C21" s="275" t="s">
        <v>571</v>
      </c>
      <c r="D21" s="272"/>
      <c r="E21" s="268">
        <f>E22+E24+E26+E28</f>
        <v>900</v>
      </c>
    </row>
    <row r="22" spans="1:5" ht="93.75">
      <c r="A22" s="214" t="s">
        <v>430</v>
      </c>
      <c r="B22" s="215" t="s">
        <v>73</v>
      </c>
      <c r="C22" s="215" t="s">
        <v>431</v>
      </c>
      <c r="D22" s="215"/>
      <c r="E22" s="216">
        <f>E23</f>
        <v>300</v>
      </c>
    </row>
    <row r="23" spans="1:5" ht="18.75">
      <c r="A23" s="217" t="s">
        <v>74</v>
      </c>
      <c r="B23" s="218" t="s">
        <v>73</v>
      </c>
      <c r="C23" s="218" t="s">
        <v>431</v>
      </c>
      <c r="D23" s="218" t="s">
        <v>75</v>
      </c>
      <c r="E23" s="219">
        <v>300</v>
      </c>
    </row>
    <row r="24" spans="1:5" ht="75">
      <c r="A24" s="214" t="s">
        <v>432</v>
      </c>
      <c r="B24" s="215" t="s">
        <v>73</v>
      </c>
      <c r="C24" s="215" t="s">
        <v>433</v>
      </c>
      <c r="D24" s="215"/>
      <c r="E24" s="216">
        <f>E25</f>
        <v>50</v>
      </c>
    </row>
    <row r="25" spans="1:5" ht="18.75">
      <c r="A25" s="217" t="s">
        <v>74</v>
      </c>
      <c r="B25" s="218" t="s">
        <v>73</v>
      </c>
      <c r="C25" s="218" t="s">
        <v>433</v>
      </c>
      <c r="D25" s="218" t="s">
        <v>75</v>
      </c>
      <c r="E25" s="219">
        <v>50</v>
      </c>
    </row>
    <row r="26" spans="1:5" ht="75">
      <c r="A26" s="214" t="s">
        <v>434</v>
      </c>
      <c r="B26" s="215" t="s">
        <v>73</v>
      </c>
      <c r="C26" s="215" t="s">
        <v>435</v>
      </c>
      <c r="D26" s="215"/>
      <c r="E26" s="216">
        <f>E27</f>
        <v>50</v>
      </c>
    </row>
    <row r="27" spans="1:5" ht="18.75">
      <c r="A27" s="217" t="s">
        <v>74</v>
      </c>
      <c r="B27" s="218" t="s">
        <v>73</v>
      </c>
      <c r="C27" s="218" t="s">
        <v>435</v>
      </c>
      <c r="D27" s="218" t="s">
        <v>75</v>
      </c>
      <c r="E27" s="219">
        <v>50</v>
      </c>
    </row>
    <row r="28" spans="1:5" ht="75">
      <c r="A28" s="214" t="s">
        <v>436</v>
      </c>
      <c r="B28" s="215" t="s">
        <v>73</v>
      </c>
      <c r="C28" s="215" t="s">
        <v>437</v>
      </c>
      <c r="D28" s="215"/>
      <c r="E28" s="216">
        <f>E29</f>
        <v>500</v>
      </c>
    </row>
    <row r="29" spans="1:5" ht="18.75">
      <c r="A29" s="217" t="s">
        <v>74</v>
      </c>
      <c r="B29" s="218" t="s">
        <v>73</v>
      </c>
      <c r="C29" s="218" t="s">
        <v>437</v>
      </c>
      <c r="D29" s="218" t="s">
        <v>75</v>
      </c>
      <c r="E29" s="219">
        <v>500</v>
      </c>
    </row>
    <row r="30" spans="1:5" ht="56.25">
      <c r="A30" s="276" t="s">
        <v>762</v>
      </c>
      <c r="B30" s="218" t="s">
        <v>73</v>
      </c>
      <c r="C30" s="218" t="s">
        <v>744</v>
      </c>
      <c r="D30" s="218"/>
      <c r="E30" s="219">
        <f>E31+E33</f>
        <v>150</v>
      </c>
    </row>
    <row r="31" spans="1:5" ht="37.5">
      <c r="A31" s="274" t="s">
        <v>743</v>
      </c>
      <c r="B31" s="275" t="s">
        <v>73</v>
      </c>
      <c r="C31" s="275" t="s">
        <v>745</v>
      </c>
      <c r="D31" s="218"/>
      <c r="E31" s="268">
        <f>E32</f>
        <v>50</v>
      </c>
    </row>
    <row r="32" spans="1:5" ht="37.5">
      <c r="A32" s="217" t="s">
        <v>70</v>
      </c>
      <c r="B32" s="275" t="s">
        <v>73</v>
      </c>
      <c r="C32" s="275" t="s">
        <v>745</v>
      </c>
      <c r="D32" s="218" t="s">
        <v>71</v>
      </c>
      <c r="E32" s="219">
        <v>50</v>
      </c>
    </row>
    <row r="33" spans="1:5" ht="93.75">
      <c r="A33" s="214" t="s">
        <v>438</v>
      </c>
      <c r="B33" s="215" t="s">
        <v>73</v>
      </c>
      <c r="C33" s="215" t="s">
        <v>439</v>
      </c>
      <c r="D33" s="215"/>
      <c r="E33" s="216">
        <f>E34</f>
        <v>100</v>
      </c>
    </row>
    <row r="34" spans="1:5" ht="18.75">
      <c r="A34" s="217" t="s">
        <v>74</v>
      </c>
      <c r="B34" s="218" t="s">
        <v>73</v>
      </c>
      <c r="C34" s="218" t="s">
        <v>439</v>
      </c>
      <c r="D34" s="218" t="s">
        <v>75</v>
      </c>
      <c r="E34" s="219">
        <v>100</v>
      </c>
    </row>
    <row r="35" spans="1:5" ht="37.5" customHeight="1">
      <c r="A35" s="214" t="s">
        <v>115</v>
      </c>
      <c r="B35" s="275" t="s">
        <v>73</v>
      </c>
      <c r="C35" s="275" t="s">
        <v>585</v>
      </c>
      <c r="D35" s="275"/>
      <c r="E35" s="268">
        <f>E36</f>
        <v>19230.499999999996</v>
      </c>
    </row>
    <row r="36" spans="1:5" ht="55.5" customHeight="1">
      <c r="A36" s="276" t="s">
        <v>781</v>
      </c>
      <c r="B36" s="218" t="s">
        <v>73</v>
      </c>
      <c r="C36" s="218" t="s">
        <v>587</v>
      </c>
      <c r="D36" s="218"/>
      <c r="E36" s="219">
        <f>E37+E41+E43+E47+E39+E45</f>
        <v>19230.499999999996</v>
      </c>
    </row>
    <row r="37" spans="1:6" ht="37.5">
      <c r="A37" s="214" t="s">
        <v>440</v>
      </c>
      <c r="B37" s="215" t="s">
        <v>73</v>
      </c>
      <c r="C37" s="215" t="s">
        <v>441</v>
      </c>
      <c r="D37" s="215"/>
      <c r="E37" s="216">
        <f>E38</f>
        <v>3964.3</v>
      </c>
      <c r="F37" s="206" t="s">
        <v>856</v>
      </c>
    </row>
    <row r="38" spans="1:5" ht="37.5">
      <c r="A38" s="217" t="s">
        <v>70</v>
      </c>
      <c r="B38" s="218" t="s">
        <v>73</v>
      </c>
      <c r="C38" s="218" t="s">
        <v>441</v>
      </c>
      <c r="D38" s="218" t="s">
        <v>71</v>
      </c>
      <c r="E38" s="270">
        <v>3964.3</v>
      </c>
    </row>
    <row r="39" spans="1:5" ht="56.25">
      <c r="A39" s="214" t="s">
        <v>442</v>
      </c>
      <c r="B39" s="215" t="s">
        <v>73</v>
      </c>
      <c r="C39" s="215" t="s">
        <v>443</v>
      </c>
      <c r="D39" s="215"/>
      <c r="E39" s="216">
        <f>E40</f>
        <v>8799.4</v>
      </c>
    </row>
    <row r="40" spans="1:5" ht="37.5">
      <c r="A40" s="217" t="s">
        <v>70</v>
      </c>
      <c r="B40" s="218" t="s">
        <v>73</v>
      </c>
      <c r="C40" s="218" t="s">
        <v>443</v>
      </c>
      <c r="D40" s="218" t="s">
        <v>71</v>
      </c>
      <c r="E40" s="270">
        <v>8799.4</v>
      </c>
    </row>
    <row r="41" spans="1:5" ht="37.5">
      <c r="A41" s="214" t="s">
        <v>444</v>
      </c>
      <c r="B41" s="215" t="s">
        <v>73</v>
      </c>
      <c r="C41" s="215" t="s">
        <v>445</v>
      </c>
      <c r="D41" s="215"/>
      <c r="E41" s="216">
        <f>E42</f>
        <v>6000</v>
      </c>
    </row>
    <row r="42" spans="1:5" ht="37.5">
      <c r="A42" s="217" t="s">
        <v>70</v>
      </c>
      <c r="B42" s="218" t="s">
        <v>73</v>
      </c>
      <c r="C42" s="218" t="s">
        <v>445</v>
      </c>
      <c r="D42" s="218" t="s">
        <v>71</v>
      </c>
      <c r="E42" s="219">
        <v>6000</v>
      </c>
    </row>
    <row r="43" spans="1:5" ht="18.75">
      <c r="A43" s="214" t="s">
        <v>139</v>
      </c>
      <c r="B43" s="215" t="s">
        <v>73</v>
      </c>
      <c r="C43" s="215" t="s">
        <v>446</v>
      </c>
      <c r="D43" s="215"/>
      <c r="E43" s="216">
        <f>E44</f>
        <v>21.7</v>
      </c>
    </row>
    <row r="44" spans="1:5" ht="37.5">
      <c r="A44" s="217" t="s">
        <v>70</v>
      </c>
      <c r="B44" s="218" t="s">
        <v>73</v>
      </c>
      <c r="C44" s="218" t="s">
        <v>446</v>
      </c>
      <c r="D44" s="218" t="s">
        <v>71</v>
      </c>
      <c r="E44" s="219">
        <v>21.7</v>
      </c>
    </row>
    <row r="45" spans="1:5" ht="37.5">
      <c r="A45" s="214" t="s">
        <v>447</v>
      </c>
      <c r="B45" s="215" t="s">
        <v>73</v>
      </c>
      <c r="C45" s="215" t="s">
        <v>448</v>
      </c>
      <c r="D45" s="215"/>
      <c r="E45" s="216">
        <f>E46</f>
        <v>411.8</v>
      </c>
    </row>
    <row r="46" spans="1:5" ht="37.5">
      <c r="A46" s="217" t="s">
        <v>70</v>
      </c>
      <c r="B46" s="218" t="s">
        <v>73</v>
      </c>
      <c r="C46" s="218" t="s">
        <v>448</v>
      </c>
      <c r="D46" s="218" t="s">
        <v>71</v>
      </c>
      <c r="E46" s="219">
        <v>411.8</v>
      </c>
    </row>
    <row r="47" spans="1:5" ht="37.5">
      <c r="A47" s="214" t="s">
        <v>751</v>
      </c>
      <c r="B47" s="275" t="s">
        <v>73</v>
      </c>
      <c r="C47" s="215" t="s">
        <v>837</v>
      </c>
      <c r="D47" s="218"/>
      <c r="E47" s="219">
        <f>E48</f>
        <v>33.3</v>
      </c>
    </row>
    <row r="48" spans="1:5" ht="37.5">
      <c r="A48" s="217" t="s">
        <v>70</v>
      </c>
      <c r="B48" s="218" t="s">
        <v>73</v>
      </c>
      <c r="C48" s="215" t="s">
        <v>837</v>
      </c>
      <c r="D48" s="218" t="s">
        <v>71</v>
      </c>
      <c r="E48" s="219">
        <v>33.3</v>
      </c>
    </row>
    <row r="49" spans="1:5" ht="57.75" customHeight="1">
      <c r="A49" s="214" t="s">
        <v>76</v>
      </c>
      <c r="B49" s="218" t="s">
        <v>73</v>
      </c>
      <c r="C49" s="218" t="s">
        <v>595</v>
      </c>
      <c r="D49" s="218"/>
      <c r="E49" s="219">
        <f>E50+E53</f>
        <v>2300</v>
      </c>
    </row>
    <row r="50" spans="1:5" ht="49.5" customHeight="1">
      <c r="A50" s="276" t="s">
        <v>596</v>
      </c>
      <c r="B50" s="218" t="s">
        <v>73</v>
      </c>
      <c r="C50" s="218" t="s">
        <v>597</v>
      </c>
      <c r="D50" s="218"/>
      <c r="E50" s="219">
        <f>E51</f>
        <v>2000</v>
      </c>
    </row>
    <row r="51" spans="1:5" ht="56.25">
      <c r="A51" s="214" t="s">
        <v>449</v>
      </c>
      <c r="B51" s="215" t="s">
        <v>73</v>
      </c>
      <c r="C51" s="215" t="s">
        <v>752</v>
      </c>
      <c r="D51" s="215"/>
      <c r="E51" s="216">
        <f>E52</f>
        <v>2000</v>
      </c>
    </row>
    <row r="52" spans="1:5" ht="56.25">
      <c r="A52" s="217" t="s">
        <v>109</v>
      </c>
      <c r="B52" s="218" t="s">
        <v>73</v>
      </c>
      <c r="C52" s="218" t="s">
        <v>752</v>
      </c>
      <c r="D52" s="218" t="s">
        <v>78</v>
      </c>
      <c r="E52" s="219">
        <v>2000</v>
      </c>
    </row>
    <row r="53" spans="1:5" ht="26.25" customHeight="1">
      <c r="A53" s="214" t="s">
        <v>799</v>
      </c>
      <c r="B53" s="275" t="s">
        <v>73</v>
      </c>
      <c r="C53" s="215" t="s">
        <v>610</v>
      </c>
      <c r="D53" s="218"/>
      <c r="E53" s="219">
        <f>E54+E56</f>
        <v>300</v>
      </c>
    </row>
    <row r="54" spans="1:5" ht="37.5">
      <c r="A54" s="214" t="s">
        <v>546</v>
      </c>
      <c r="B54" s="215" t="s">
        <v>73</v>
      </c>
      <c r="C54" s="215" t="s">
        <v>547</v>
      </c>
      <c r="D54" s="215"/>
      <c r="E54" s="216">
        <f>E55</f>
        <v>200</v>
      </c>
    </row>
    <row r="55" spans="1:6" ht="37.5">
      <c r="A55" s="217" t="s">
        <v>70</v>
      </c>
      <c r="B55" s="218" t="s">
        <v>73</v>
      </c>
      <c r="C55" s="218" t="s">
        <v>547</v>
      </c>
      <c r="D55" s="218" t="s">
        <v>71</v>
      </c>
      <c r="E55" s="219">
        <v>200</v>
      </c>
      <c r="F55" s="206" t="s">
        <v>786</v>
      </c>
    </row>
    <row r="56" spans="1:5" ht="37.5" customHeight="1">
      <c r="A56" s="274" t="s">
        <v>791</v>
      </c>
      <c r="B56" s="275" t="s">
        <v>790</v>
      </c>
      <c r="C56" s="215" t="s">
        <v>789</v>
      </c>
      <c r="D56" s="275"/>
      <c r="E56" s="268">
        <f>E57</f>
        <v>100</v>
      </c>
    </row>
    <row r="57" spans="1:5" ht="37.5">
      <c r="A57" s="217" t="s">
        <v>70</v>
      </c>
      <c r="B57" s="218" t="s">
        <v>73</v>
      </c>
      <c r="C57" s="218" t="s">
        <v>789</v>
      </c>
      <c r="D57" s="218" t="s">
        <v>71</v>
      </c>
      <c r="E57" s="219">
        <v>100</v>
      </c>
    </row>
    <row r="58" spans="1:5" ht="56.25">
      <c r="A58" s="269" t="s">
        <v>662</v>
      </c>
      <c r="B58" s="266" t="s">
        <v>73</v>
      </c>
      <c r="C58" s="266" t="s">
        <v>663</v>
      </c>
      <c r="D58" s="266"/>
      <c r="E58" s="281">
        <f>E59+E64+E69+E72</f>
        <v>29398.025</v>
      </c>
    </row>
    <row r="59" spans="1:5" ht="37.5">
      <c r="A59" s="276" t="s">
        <v>757</v>
      </c>
      <c r="B59" s="218" t="s">
        <v>73</v>
      </c>
      <c r="C59" s="218" t="s">
        <v>664</v>
      </c>
      <c r="D59" s="218"/>
      <c r="E59" s="219">
        <f>E60+E62</f>
        <v>10</v>
      </c>
    </row>
    <row r="60" spans="1:5" ht="18.75">
      <c r="A60" s="214" t="s">
        <v>453</v>
      </c>
      <c r="B60" s="215" t="s">
        <v>73</v>
      </c>
      <c r="C60" s="215" t="s">
        <v>454</v>
      </c>
      <c r="D60" s="215"/>
      <c r="E60" s="216">
        <f>E61</f>
        <v>5</v>
      </c>
    </row>
    <row r="61" spans="1:5" ht="37.5">
      <c r="A61" s="217" t="s">
        <v>70</v>
      </c>
      <c r="B61" s="218" t="s">
        <v>73</v>
      </c>
      <c r="C61" s="218" t="s">
        <v>454</v>
      </c>
      <c r="D61" s="218" t="s">
        <v>71</v>
      </c>
      <c r="E61" s="219">
        <v>5</v>
      </c>
    </row>
    <row r="62" spans="1:5" ht="37.5">
      <c r="A62" s="214" t="s">
        <v>455</v>
      </c>
      <c r="B62" s="215" t="s">
        <v>73</v>
      </c>
      <c r="C62" s="215" t="s">
        <v>456</v>
      </c>
      <c r="D62" s="215"/>
      <c r="E62" s="216">
        <f>E63</f>
        <v>5</v>
      </c>
    </row>
    <row r="63" spans="1:5" ht="37.5">
      <c r="A63" s="217" t="s">
        <v>70</v>
      </c>
      <c r="B63" s="218" t="s">
        <v>73</v>
      </c>
      <c r="C63" s="218" t="s">
        <v>456</v>
      </c>
      <c r="D63" s="218" t="s">
        <v>71</v>
      </c>
      <c r="E63" s="219">
        <v>5</v>
      </c>
    </row>
    <row r="64" spans="1:5" ht="37.5">
      <c r="A64" s="276" t="s">
        <v>753</v>
      </c>
      <c r="B64" s="218" t="s">
        <v>73</v>
      </c>
      <c r="C64" s="218" t="s">
        <v>668</v>
      </c>
      <c r="D64" s="218"/>
      <c r="E64" s="219">
        <f>E65+E67</f>
        <v>60</v>
      </c>
    </row>
    <row r="65" spans="1:5" ht="37.5">
      <c r="A65" s="214" t="s">
        <v>457</v>
      </c>
      <c r="B65" s="215" t="s">
        <v>73</v>
      </c>
      <c r="C65" s="215" t="s">
        <v>458</v>
      </c>
      <c r="D65" s="215"/>
      <c r="E65" s="216">
        <f>E66</f>
        <v>10</v>
      </c>
    </row>
    <row r="66" spans="1:5" ht="37.5">
      <c r="A66" s="217" t="s">
        <v>70</v>
      </c>
      <c r="B66" s="218" t="s">
        <v>73</v>
      </c>
      <c r="C66" s="218" t="s">
        <v>458</v>
      </c>
      <c r="D66" s="218" t="s">
        <v>71</v>
      </c>
      <c r="E66" s="219">
        <v>10</v>
      </c>
    </row>
    <row r="67" spans="1:5" ht="28.5" customHeight="1">
      <c r="A67" s="214" t="s">
        <v>332</v>
      </c>
      <c r="B67" s="215" t="s">
        <v>73</v>
      </c>
      <c r="C67" s="215" t="s">
        <v>459</v>
      </c>
      <c r="D67" s="215"/>
      <c r="E67" s="216">
        <f>E68</f>
        <v>50</v>
      </c>
    </row>
    <row r="68" spans="1:5" ht="56.25">
      <c r="A68" s="217" t="s">
        <v>101</v>
      </c>
      <c r="B68" s="218" t="s">
        <v>73</v>
      </c>
      <c r="C68" s="218" t="s">
        <v>459</v>
      </c>
      <c r="D68" s="218" t="s">
        <v>95</v>
      </c>
      <c r="E68" s="219">
        <v>50</v>
      </c>
    </row>
    <row r="69" spans="1:5" ht="48.75" customHeight="1">
      <c r="A69" s="276" t="s">
        <v>754</v>
      </c>
      <c r="B69" s="218" t="s">
        <v>73</v>
      </c>
      <c r="C69" s="218" t="s">
        <v>672</v>
      </c>
      <c r="D69" s="218"/>
      <c r="E69" s="219">
        <f>E70</f>
        <v>20</v>
      </c>
    </row>
    <row r="70" spans="1:5" ht="56.25">
      <c r="A70" s="214" t="s">
        <v>755</v>
      </c>
      <c r="B70" s="215" t="s">
        <v>73</v>
      </c>
      <c r="C70" s="215" t="s">
        <v>461</v>
      </c>
      <c r="D70" s="215"/>
      <c r="E70" s="216">
        <f>E71</f>
        <v>20</v>
      </c>
    </row>
    <row r="71" spans="1:5" ht="37.5">
      <c r="A71" s="217" t="s">
        <v>70</v>
      </c>
      <c r="B71" s="218" t="s">
        <v>73</v>
      </c>
      <c r="C71" s="218" t="s">
        <v>461</v>
      </c>
      <c r="D71" s="218" t="s">
        <v>71</v>
      </c>
      <c r="E71" s="219">
        <v>20</v>
      </c>
    </row>
    <row r="72" spans="1:5" ht="37.5">
      <c r="A72" s="276" t="s">
        <v>800</v>
      </c>
      <c r="B72" s="218" t="s">
        <v>73</v>
      </c>
      <c r="C72" s="218" t="s">
        <v>687</v>
      </c>
      <c r="D72" s="218"/>
      <c r="E72" s="219">
        <f>E73</f>
        <v>29308.025</v>
      </c>
    </row>
    <row r="73" spans="1:5" ht="44.25" customHeight="1">
      <c r="A73" s="214" t="s">
        <v>84</v>
      </c>
      <c r="B73" s="215" t="s">
        <v>73</v>
      </c>
      <c r="C73" s="215" t="s">
        <v>462</v>
      </c>
      <c r="D73" s="215"/>
      <c r="E73" s="216">
        <f>E74+E75+E76</f>
        <v>29308.025</v>
      </c>
    </row>
    <row r="74" spans="1:5" ht="93.75">
      <c r="A74" s="217" t="s">
        <v>68</v>
      </c>
      <c r="B74" s="218" t="s">
        <v>73</v>
      </c>
      <c r="C74" s="218" t="s">
        <v>462</v>
      </c>
      <c r="D74" s="218" t="s">
        <v>69</v>
      </c>
      <c r="E74" s="270">
        <v>24861.025</v>
      </c>
    </row>
    <row r="75" spans="1:5" ht="37.5">
      <c r="A75" s="217" t="s">
        <v>70</v>
      </c>
      <c r="B75" s="218" t="s">
        <v>73</v>
      </c>
      <c r="C75" s="218" t="s">
        <v>462</v>
      </c>
      <c r="D75" s="218" t="s">
        <v>71</v>
      </c>
      <c r="E75" s="219">
        <v>4395</v>
      </c>
    </row>
    <row r="76" spans="1:5" ht="18.75">
      <c r="A76" s="217" t="s">
        <v>74</v>
      </c>
      <c r="B76" s="218" t="s">
        <v>73</v>
      </c>
      <c r="C76" s="218" t="s">
        <v>462</v>
      </c>
      <c r="D76" s="218" t="s">
        <v>75</v>
      </c>
      <c r="E76" s="219">
        <v>52</v>
      </c>
    </row>
    <row r="77" spans="1:5" ht="56.25">
      <c r="A77" s="214" t="s">
        <v>759</v>
      </c>
      <c r="B77" s="218" t="s">
        <v>73</v>
      </c>
      <c r="C77" s="218" t="s">
        <v>691</v>
      </c>
      <c r="D77" s="218"/>
      <c r="E77" s="219">
        <f>E78</f>
        <v>221.7</v>
      </c>
    </row>
    <row r="78" spans="1:5" ht="18.75">
      <c r="A78" s="276" t="s">
        <v>86</v>
      </c>
      <c r="B78" s="218" t="s">
        <v>73</v>
      </c>
      <c r="C78" s="218" t="s">
        <v>694</v>
      </c>
      <c r="D78" s="218"/>
      <c r="E78" s="219">
        <f>E79+E81+E83</f>
        <v>221.7</v>
      </c>
    </row>
    <row r="79" spans="1:5" ht="75">
      <c r="A79" s="214" t="s">
        <v>463</v>
      </c>
      <c r="B79" s="215" t="s">
        <v>73</v>
      </c>
      <c r="C79" s="215" t="s">
        <v>464</v>
      </c>
      <c r="D79" s="215"/>
      <c r="E79" s="216">
        <f>E80</f>
        <v>221.7</v>
      </c>
    </row>
    <row r="80" spans="1:5" ht="37.5">
      <c r="A80" s="217" t="s">
        <v>70</v>
      </c>
      <c r="B80" s="218" t="s">
        <v>73</v>
      </c>
      <c r="C80" s="218" t="s">
        <v>464</v>
      </c>
      <c r="D80" s="218" t="s">
        <v>71</v>
      </c>
      <c r="E80" s="219">
        <v>221.7</v>
      </c>
    </row>
    <row r="81" spans="1:5" ht="37.5">
      <c r="A81" s="214" t="s">
        <v>465</v>
      </c>
      <c r="B81" s="215" t="s">
        <v>73</v>
      </c>
      <c r="C81" s="215" t="s">
        <v>466</v>
      </c>
      <c r="D81" s="215"/>
      <c r="E81" s="216">
        <f>E82</f>
        <v>0</v>
      </c>
    </row>
    <row r="82" spans="1:5" ht="37.5">
      <c r="A82" s="217" t="s">
        <v>70</v>
      </c>
      <c r="B82" s="218" t="s">
        <v>73</v>
      </c>
      <c r="C82" s="218" t="s">
        <v>466</v>
      </c>
      <c r="D82" s="218" t="s">
        <v>71</v>
      </c>
      <c r="E82" s="219">
        <v>0</v>
      </c>
    </row>
    <row r="83" spans="1:5" ht="18.75">
      <c r="A83" s="214" t="s">
        <v>467</v>
      </c>
      <c r="B83" s="215" t="s">
        <v>73</v>
      </c>
      <c r="C83" s="215" t="s">
        <v>468</v>
      </c>
      <c r="D83" s="215"/>
      <c r="E83" s="216">
        <f>E84</f>
        <v>0</v>
      </c>
    </row>
    <row r="84" spans="1:5" ht="37.5">
      <c r="A84" s="217" t="s">
        <v>70</v>
      </c>
      <c r="B84" s="218" t="s">
        <v>73</v>
      </c>
      <c r="C84" s="218" t="s">
        <v>468</v>
      </c>
      <c r="D84" s="218" t="s">
        <v>71</v>
      </c>
      <c r="E84" s="219">
        <v>0</v>
      </c>
    </row>
    <row r="85" spans="1:5" ht="18.75">
      <c r="A85" s="214" t="s">
        <v>88</v>
      </c>
      <c r="B85" s="275" t="s">
        <v>73</v>
      </c>
      <c r="C85" s="275" t="s">
        <v>697</v>
      </c>
      <c r="D85" s="275"/>
      <c r="E85" s="268">
        <f>E86+E95</f>
        <v>740</v>
      </c>
    </row>
    <row r="86" spans="1:5" ht="75">
      <c r="A86" s="276" t="s">
        <v>763</v>
      </c>
      <c r="B86" s="218" t="s">
        <v>73</v>
      </c>
      <c r="C86" s="218" t="s">
        <v>699</v>
      </c>
      <c r="D86" s="218"/>
      <c r="E86" s="219">
        <f>E87+E89+E91+E93</f>
        <v>640</v>
      </c>
    </row>
    <row r="87" spans="1:5" ht="75">
      <c r="A87" s="214" t="s">
        <v>89</v>
      </c>
      <c r="B87" s="215" t="s">
        <v>73</v>
      </c>
      <c r="C87" s="215" t="s">
        <v>469</v>
      </c>
      <c r="D87" s="215"/>
      <c r="E87" s="216">
        <f>E88</f>
        <v>150</v>
      </c>
    </row>
    <row r="88" spans="1:5" ht="37.5">
      <c r="A88" s="217" t="s">
        <v>82</v>
      </c>
      <c r="B88" s="218" t="s">
        <v>73</v>
      </c>
      <c r="C88" s="218" t="s">
        <v>469</v>
      </c>
      <c r="D88" s="218" t="s">
        <v>83</v>
      </c>
      <c r="E88" s="219">
        <v>150</v>
      </c>
    </row>
    <row r="89" spans="1:5" ht="37.5">
      <c r="A89" s="214" t="s">
        <v>90</v>
      </c>
      <c r="B89" s="215" t="s">
        <v>73</v>
      </c>
      <c r="C89" s="215" t="s">
        <v>470</v>
      </c>
      <c r="D89" s="215"/>
      <c r="E89" s="216">
        <f>E90</f>
        <v>50</v>
      </c>
    </row>
    <row r="90" spans="1:5" ht="37.5">
      <c r="A90" s="217" t="s">
        <v>70</v>
      </c>
      <c r="B90" s="218" t="s">
        <v>73</v>
      </c>
      <c r="C90" s="218" t="s">
        <v>470</v>
      </c>
      <c r="D90" s="218" t="s">
        <v>71</v>
      </c>
      <c r="E90" s="219">
        <v>50</v>
      </c>
    </row>
    <row r="91" spans="1:5" ht="56.25">
      <c r="A91" s="214" t="s">
        <v>91</v>
      </c>
      <c r="B91" s="215" t="s">
        <v>73</v>
      </c>
      <c r="C91" s="215" t="s">
        <v>471</v>
      </c>
      <c r="D91" s="215"/>
      <c r="E91" s="216">
        <f>E92</f>
        <v>200</v>
      </c>
    </row>
    <row r="92" spans="1:5" ht="56.25">
      <c r="A92" s="217" t="s">
        <v>101</v>
      </c>
      <c r="B92" s="218" t="s">
        <v>73</v>
      </c>
      <c r="C92" s="218" t="s">
        <v>471</v>
      </c>
      <c r="D92" s="218" t="s">
        <v>95</v>
      </c>
      <c r="E92" s="219">
        <v>200</v>
      </c>
    </row>
    <row r="93" spans="1:5" ht="37.5">
      <c r="A93" s="214" t="s">
        <v>472</v>
      </c>
      <c r="B93" s="215" t="s">
        <v>73</v>
      </c>
      <c r="C93" s="215" t="s">
        <v>473</v>
      </c>
      <c r="D93" s="215"/>
      <c r="E93" s="216">
        <f>E94</f>
        <v>240</v>
      </c>
    </row>
    <row r="94" spans="1:5" ht="56.25">
      <c r="A94" s="217" t="s">
        <v>101</v>
      </c>
      <c r="B94" s="218" t="s">
        <v>73</v>
      </c>
      <c r="C94" s="218" t="s">
        <v>473</v>
      </c>
      <c r="D94" s="218" t="s">
        <v>95</v>
      </c>
      <c r="E94" s="219">
        <v>240</v>
      </c>
    </row>
    <row r="95" spans="1:5" ht="37.5">
      <c r="A95" s="276" t="s">
        <v>764</v>
      </c>
      <c r="B95" s="218" t="s">
        <v>73</v>
      </c>
      <c r="C95" s="218" t="s">
        <v>705</v>
      </c>
      <c r="D95" s="218"/>
      <c r="E95" s="219">
        <f>E96</f>
        <v>100</v>
      </c>
    </row>
    <row r="96" spans="1:5" ht="18.75">
      <c r="A96" s="214" t="s">
        <v>474</v>
      </c>
      <c r="B96" s="215" t="s">
        <v>73</v>
      </c>
      <c r="C96" s="215" t="s">
        <v>475</v>
      </c>
      <c r="D96" s="215"/>
      <c r="E96" s="216">
        <f>E97</f>
        <v>100</v>
      </c>
    </row>
    <row r="97" spans="1:5" ht="37.5">
      <c r="A97" s="217" t="s">
        <v>82</v>
      </c>
      <c r="B97" s="218" t="s">
        <v>73</v>
      </c>
      <c r="C97" s="218" t="s">
        <v>475</v>
      </c>
      <c r="D97" s="218" t="s">
        <v>83</v>
      </c>
      <c r="E97" s="219">
        <v>100</v>
      </c>
    </row>
    <row r="98" spans="1:5" ht="18.75">
      <c r="A98" s="214" t="s">
        <v>92</v>
      </c>
      <c r="B98" s="218" t="s">
        <v>73</v>
      </c>
      <c r="C98" s="218" t="s">
        <v>709</v>
      </c>
      <c r="D98" s="218"/>
      <c r="E98" s="219">
        <f>E99+E101+E103+E106+E108+E110</f>
        <v>33240.795</v>
      </c>
    </row>
    <row r="99" spans="1:5" ht="56.25">
      <c r="A99" s="214" t="s">
        <v>478</v>
      </c>
      <c r="B99" s="215" t="s">
        <v>73</v>
      </c>
      <c r="C99" s="215" t="s">
        <v>479</v>
      </c>
      <c r="D99" s="215"/>
      <c r="E99" s="216">
        <f>E100</f>
        <v>1814.156</v>
      </c>
    </row>
    <row r="100" spans="1:5" ht="93.75">
      <c r="A100" s="217" t="s">
        <v>68</v>
      </c>
      <c r="B100" s="218" t="s">
        <v>73</v>
      </c>
      <c r="C100" s="218" t="s">
        <v>479</v>
      </c>
      <c r="D100" s="218" t="s">
        <v>69</v>
      </c>
      <c r="E100" s="219">
        <v>1814.156</v>
      </c>
    </row>
    <row r="101" spans="1:5" ht="134.25" customHeight="1">
      <c r="A101" s="274" t="s">
        <v>1083</v>
      </c>
      <c r="B101" s="215" t="s">
        <v>73</v>
      </c>
      <c r="C101" s="215" t="s">
        <v>480</v>
      </c>
      <c r="D101" s="215"/>
      <c r="E101" s="216">
        <f>E102</f>
        <v>58.2</v>
      </c>
    </row>
    <row r="102" spans="1:5" ht="37.5">
      <c r="A102" s="217" t="s">
        <v>70</v>
      </c>
      <c r="B102" s="218" t="s">
        <v>73</v>
      </c>
      <c r="C102" s="218" t="s">
        <v>480</v>
      </c>
      <c r="D102" s="218" t="s">
        <v>71</v>
      </c>
      <c r="E102" s="219">
        <v>58.2</v>
      </c>
    </row>
    <row r="103" spans="1:5" ht="255.75" customHeight="1">
      <c r="A103" s="282" t="s">
        <v>93</v>
      </c>
      <c r="B103" s="215" t="s">
        <v>73</v>
      </c>
      <c r="C103" s="215" t="s">
        <v>481</v>
      </c>
      <c r="D103" s="215"/>
      <c r="E103" s="216">
        <f>E104+E105</f>
        <v>136.70000000000002</v>
      </c>
    </row>
    <row r="104" spans="1:5" ht="93.75">
      <c r="A104" s="217" t="s">
        <v>68</v>
      </c>
      <c r="B104" s="218" t="s">
        <v>73</v>
      </c>
      <c r="C104" s="218" t="s">
        <v>481</v>
      </c>
      <c r="D104" s="218" t="s">
        <v>69</v>
      </c>
      <c r="E104" s="219">
        <v>135.8</v>
      </c>
    </row>
    <row r="105" spans="1:5" ht="37.5">
      <c r="A105" s="217" t="s">
        <v>70</v>
      </c>
      <c r="B105" s="218" t="s">
        <v>73</v>
      </c>
      <c r="C105" s="218" t="s">
        <v>481</v>
      </c>
      <c r="D105" s="218" t="s">
        <v>71</v>
      </c>
      <c r="E105" s="219">
        <v>0.9</v>
      </c>
    </row>
    <row r="106" spans="1:5" ht="150">
      <c r="A106" s="282" t="s">
        <v>756</v>
      </c>
      <c r="B106" s="215" t="s">
        <v>73</v>
      </c>
      <c r="C106" s="215" t="s">
        <v>559</v>
      </c>
      <c r="D106" s="215"/>
      <c r="E106" s="216">
        <f>E107</f>
        <v>25.94</v>
      </c>
    </row>
    <row r="107" spans="1:5" ht="37.5">
      <c r="A107" s="217" t="s">
        <v>70</v>
      </c>
      <c r="B107" s="218" t="s">
        <v>73</v>
      </c>
      <c r="C107" s="277" t="s">
        <v>559</v>
      </c>
      <c r="D107" s="277" t="s">
        <v>71</v>
      </c>
      <c r="E107" s="270">
        <v>25.94</v>
      </c>
    </row>
    <row r="108" spans="1:5" ht="56.25">
      <c r="A108" s="214" t="s">
        <v>94</v>
      </c>
      <c r="B108" s="215" t="s">
        <v>73</v>
      </c>
      <c r="C108" s="215" t="s">
        <v>482</v>
      </c>
      <c r="D108" s="215"/>
      <c r="E108" s="216">
        <f>E109</f>
        <v>1500</v>
      </c>
    </row>
    <row r="109" spans="1:5" ht="18.75">
      <c r="A109" s="217" t="s">
        <v>74</v>
      </c>
      <c r="B109" s="218" t="s">
        <v>73</v>
      </c>
      <c r="C109" s="218" t="s">
        <v>482</v>
      </c>
      <c r="D109" s="218" t="s">
        <v>75</v>
      </c>
      <c r="E109" s="219">
        <v>1500</v>
      </c>
    </row>
    <row r="110" spans="1:5" ht="18.75">
      <c r="A110" s="214" t="s">
        <v>278</v>
      </c>
      <c r="B110" s="215" t="s">
        <v>73</v>
      </c>
      <c r="C110" s="215" t="s">
        <v>483</v>
      </c>
      <c r="D110" s="215"/>
      <c r="E110" s="216">
        <f>E111+E112+E113</f>
        <v>29705.799</v>
      </c>
    </row>
    <row r="111" spans="1:5" ht="37.5">
      <c r="A111" s="217" t="s">
        <v>70</v>
      </c>
      <c r="B111" s="218" t="s">
        <v>73</v>
      </c>
      <c r="C111" s="218" t="s">
        <v>483</v>
      </c>
      <c r="D111" s="218" t="s">
        <v>71</v>
      </c>
      <c r="E111" s="219">
        <v>290</v>
      </c>
    </row>
    <row r="112" spans="1:5" ht="37.5">
      <c r="A112" s="217" t="s">
        <v>82</v>
      </c>
      <c r="B112" s="218" t="s">
        <v>73</v>
      </c>
      <c r="C112" s="218" t="s">
        <v>483</v>
      </c>
      <c r="D112" s="218" t="s">
        <v>83</v>
      </c>
      <c r="E112" s="219">
        <v>4335.799</v>
      </c>
    </row>
    <row r="113" spans="1:5" ht="18.75">
      <c r="A113" s="217" t="s">
        <v>74</v>
      </c>
      <c r="B113" s="218" t="s">
        <v>73</v>
      </c>
      <c r="C113" s="218" t="s">
        <v>483</v>
      </c>
      <c r="D113" s="218" t="s">
        <v>75</v>
      </c>
      <c r="E113" s="219">
        <f>25000+80</f>
        <v>25080</v>
      </c>
    </row>
    <row r="114" spans="1:5" ht="56.25">
      <c r="A114" s="222" t="s">
        <v>741</v>
      </c>
      <c r="B114" s="211" t="s">
        <v>97</v>
      </c>
      <c r="C114" s="211"/>
      <c r="D114" s="211"/>
      <c r="E114" s="212">
        <f>E115+E121+E166+E176</f>
        <v>69462.39</v>
      </c>
    </row>
    <row r="115" spans="1:5" ht="37.5">
      <c r="A115" s="274" t="s">
        <v>758</v>
      </c>
      <c r="B115" s="275" t="s">
        <v>97</v>
      </c>
      <c r="C115" s="275" t="s">
        <v>569</v>
      </c>
      <c r="D115" s="215"/>
      <c r="E115" s="216">
        <f>E116</f>
        <v>82</v>
      </c>
    </row>
    <row r="116" spans="1:5" ht="56.25">
      <c r="A116" s="276" t="s">
        <v>760</v>
      </c>
      <c r="B116" s="277" t="s">
        <v>97</v>
      </c>
      <c r="C116" s="277" t="s">
        <v>576</v>
      </c>
      <c r="D116" s="277"/>
      <c r="E116" s="270">
        <f>E117+E119</f>
        <v>82</v>
      </c>
    </row>
    <row r="117" spans="1:5" ht="37.5">
      <c r="A117" s="214" t="s">
        <v>98</v>
      </c>
      <c r="B117" s="215" t="s">
        <v>97</v>
      </c>
      <c r="C117" s="215" t="s">
        <v>484</v>
      </c>
      <c r="D117" s="215"/>
      <c r="E117" s="216">
        <f>E118</f>
        <v>50</v>
      </c>
    </row>
    <row r="118" spans="1:5" ht="18.75">
      <c r="A118" s="217" t="s">
        <v>74</v>
      </c>
      <c r="B118" s="218" t="s">
        <v>97</v>
      </c>
      <c r="C118" s="218" t="s">
        <v>484</v>
      </c>
      <c r="D118" s="218" t="s">
        <v>75</v>
      </c>
      <c r="E118" s="219">
        <v>50</v>
      </c>
    </row>
    <row r="119" spans="1:5" ht="56.25">
      <c r="A119" s="214" t="s">
        <v>99</v>
      </c>
      <c r="B119" s="215" t="s">
        <v>97</v>
      </c>
      <c r="C119" s="215" t="s">
        <v>485</v>
      </c>
      <c r="D119" s="215"/>
      <c r="E119" s="216">
        <f>E120</f>
        <v>32</v>
      </c>
    </row>
    <row r="120" spans="1:5" ht="37.5">
      <c r="A120" s="217" t="s">
        <v>70</v>
      </c>
      <c r="B120" s="218" t="s">
        <v>97</v>
      </c>
      <c r="C120" s="218" t="s">
        <v>485</v>
      </c>
      <c r="D120" s="218" t="s">
        <v>71</v>
      </c>
      <c r="E120" s="219">
        <v>32</v>
      </c>
    </row>
    <row r="121" spans="1:5" ht="37.5">
      <c r="A121" s="214" t="s">
        <v>639</v>
      </c>
      <c r="B121" s="275" t="s">
        <v>97</v>
      </c>
      <c r="C121" s="275" t="s">
        <v>640</v>
      </c>
      <c r="D121" s="275"/>
      <c r="E121" s="268">
        <f>E122+E133+E146+E149+E156+E161+E163</f>
        <v>64006.520000000004</v>
      </c>
    </row>
    <row r="122" spans="1:5" ht="37.5">
      <c r="A122" s="276" t="s">
        <v>100</v>
      </c>
      <c r="B122" s="277" t="s">
        <v>97</v>
      </c>
      <c r="C122" s="277" t="s">
        <v>641</v>
      </c>
      <c r="D122" s="277"/>
      <c r="E122" s="270">
        <f>E123+E125+E131+E127+E129</f>
        <v>11902.93</v>
      </c>
    </row>
    <row r="123" spans="1:5" ht="18.75">
      <c r="A123" s="214" t="s">
        <v>176</v>
      </c>
      <c r="B123" s="277" t="s">
        <v>97</v>
      </c>
      <c r="C123" s="277" t="s">
        <v>563</v>
      </c>
      <c r="D123" s="277"/>
      <c r="E123" s="270">
        <f>E124</f>
        <v>15.9</v>
      </c>
    </row>
    <row r="124" spans="1:5" ht="56.25">
      <c r="A124" s="217" t="s">
        <v>101</v>
      </c>
      <c r="B124" s="277" t="s">
        <v>97</v>
      </c>
      <c r="C124" s="277" t="s">
        <v>563</v>
      </c>
      <c r="D124" s="277" t="s">
        <v>95</v>
      </c>
      <c r="E124" s="270">
        <v>15.9</v>
      </c>
    </row>
    <row r="125" spans="1:5" ht="42.75" customHeight="1">
      <c r="A125" s="278" t="s">
        <v>564</v>
      </c>
      <c r="B125" s="275" t="s">
        <v>97</v>
      </c>
      <c r="C125" s="275" t="s">
        <v>565</v>
      </c>
      <c r="D125" s="275"/>
      <c r="E125" s="268">
        <f>E126</f>
        <v>63.4</v>
      </c>
    </row>
    <row r="126" spans="1:5" ht="56.25">
      <c r="A126" s="217" t="s">
        <v>101</v>
      </c>
      <c r="B126" s="277" t="s">
        <v>97</v>
      </c>
      <c r="C126" s="277" t="s">
        <v>565</v>
      </c>
      <c r="D126" s="277" t="s">
        <v>95</v>
      </c>
      <c r="E126" s="270">
        <v>63.4</v>
      </c>
    </row>
    <row r="127" spans="1:5" ht="18.75">
      <c r="A127" s="274" t="s">
        <v>102</v>
      </c>
      <c r="B127" s="275" t="s">
        <v>97</v>
      </c>
      <c r="C127" s="275" t="s">
        <v>765</v>
      </c>
      <c r="D127" s="275"/>
      <c r="E127" s="268">
        <f>E128</f>
        <v>101.6</v>
      </c>
    </row>
    <row r="128" spans="1:5" ht="56.25">
      <c r="A128" s="217" t="s">
        <v>101</v>
      </c>
      <c r="B128" s="277" t="s">
        <v>97</v>
      </c>
      <c r="C128" s="275" t="s">
        <v>765</v>
      </c>
      <c r="D128" s="275" t="s">
        <v>95</v>
      </c>
      <c r="E128" s="268">
        <v>101.6</v>
      </c>
    </row>
    <row r="129" spans="1:5" ht="45.75" customHeight="1">
      <c r="A129" s="278" t="s">
        <v>564</v>
      </c>
      <c r="B129" s="275" t="s">
        <v>97</v>
      </c>
      <c r="C129" s="275" t="s">
        <v>766</v>
      </c>
      <c r="D129" s="275"/>
      <c r="E129" s="268">
        <f>E130</f>
        <v>101.6</v>
      </c>
    </row>
    <row r="130" spans="1:5" ht="56.25">
      <c r="A130" s="217" t="s">
        <v>101</v>
      </c>
      <c r="B130" s="275" t="s">
        <v>97</v>
      </c>
      <c r="C130" s="275" t="s">
        <v>766</v>
      </c>
      <c r="D130" s="275" t="s">
        <v>95</v>
      </c>
      <c r="E130" s="268">
        <v>101.6</v>
      </c>
    </row>
    <row r="131" spans="1:5" ht="18.75">
      <c r="A131" s="214" t="s">
        <v>103</v>
      </c>
      <c r="B131" s="215" t="s">
        <v>97</v>
      </c>
      <c r="C131" s="215" t="s">
        <v>486</v>
      </c>
      <c r="D131" s="215"/>
      <c r="E131" s="216">
        <f>E132</f>
        <v>11620.43</v>
      </c>
    </row>
    <row r="132" spans="1:5" ht="56.25">
      <c r="A132" s="217" t="s">
        <v>101</v>
      </c>
      <c r="B132" s="218" t="s">
        <v>97</v>
      </c>
      <c r="C132" s="218" t="s">
        <v>486</v>
      </c>
      <c r="D132" s="218" t="s">
        <v>95</v>
      </c>
      <c r="E132" s="219">
        <v>11620.43</v>
      </c>
    </row>
    <row r="133" spans="1:5" ht="18.75">
      <c r="A133" s="276" t="s">
        <v>104</v>
      </c>
      <c r="B133" s="218" t="s">
        <v>97</v>
      </c>
      <c r="C133" s="218" t="s">
        <v>643</v>
      </c>
      <c r="D133" s="218"/>
      <c r="E133" s="219">
        <f>E134+E136+E138+E140+E142+E144</f>
        <v>13841.714</v>
      </c>
    </row>
    <row r="134" spans="1:5" ht="37.5">
      <c r="A134" s="214" t="s">
        <v>487</v>
      </c>
      <c r="B134" s="215" t="s">
        <v>97</v>
      </c>
      <c r="C134" s="215" t="s">
        <v>488</v>
      </c>
      <c r="D134" s="215"/>
      <c r="E134" s="216">
        <f>E135</f>
        <v>38.7</v>
      </c>
    </row>
    <row r="135" spans="1:5" ht="56.25">
      <c r="A135" s="217" t="s">
        <v>101</v>
      </c>
      <c r="B135" s="218" t="s">
        <v>97</v>
      </c>
      <c r="C135" s="218" t="s">
        <v>488</v>
      </c>
      <c r="D135" s="218" t="s">
        <v>95</v>
      </c>
      <c r="E135" s="219">
        <v>38.7</v>
      </c>
    </row>
    <row r="136" spans="1:5" ht="75">
      <c r="A136" s="214" t="s">
        <v>489</v>
      </c>
      <c r="B136" s="215" t="s">
        <v>97</v>
      </c>
      <c r="C136" s="215" t="s">
        <v>490</v>
      </c>
      <c r="D136" s="215"/>
      <c r="E136" s="216">
        <f>E137</f>
        <v>0</v>
      </c>
    </row>
    <row r="137" spans="1:5" ht="56.25">
      <c r="A137" s="217" t="s">
        <v>101</v>
      </c>
      <c r="B137" s="218" t="s">
        <v>97</v>
      </c>
      <c r="C137" s="218" t="s">
        <v>490</v>
      </c>
      <c r="D137" s="218" t="s">
        <v>95</v>
      </c>
      <c r="E137" s="219">
        <v>0</v>
      </c>
    </row>
    <row r="138" spans="1:5" ht="37.5">
      <c r="A138" s="214" t="s">
        <v>105</v>
      </c>
      <c r="B138" s="215" t="s">
        <v>97</v>
      </c>
      <c r="C138" s="215" t="s">
        <v>491</v>
      </c>
      <c r="D138" s="215"/>
      <c r="E138" s="216">
        <f>E139</f>
        <v>37.5</v>
      </c>
    </row>
    <row r="139" spans="1:5" ht="56.25">
      <c r="A139" s="217" t="s">
        <v>101</v>
      </c>
      <c r="B139" s="218" t="s">
        <v>97</v>
      </c>
      <c r="C139" s="218" t="s">
        <v>491</v>
      </c>
      <c r="D139" s="218" t="s">
        <v>95</v>
      </c>
      <c r="E139" s="219">
        <v>37.5</v>
      </c>
    </row>
    <row r="140" spans="1:5" ht="18.75">
      <c r="A140" s="214" t="s">
        <v>492</v>
      </c>
      <c r="B140" s="215" t="s">
        <v>97</v>
      </c>
      <c r="C140" s="215" t="s">
        <v>493</v>
      </c>
      <c r="D140" s="215"/>
      <c r="E140" s="216">
        <f>E141</f>
        <v>130</v>
      </c>
    </row>
    <row r="141" spans="1:6" ht="56.25">
      <c r="A141" s="217" t="s">
        <v>101</v>
      </c>
      <c r="B141" s="218" t="s">
        <v>97</v>
      </c>
      <c r="C141" s="218" t="s">
        <v>493</v>
      </c>
      <c r="D141" s="218" t="s">
        <v>95</v>
      </c>
      <c r="E141" s="219">
        <v>130</v>
      </c>
      <c r="F141" s="234"/>
    </row>
    <row r="142" spans="1:5" ht="56.25">
      <c r="A142" s="214" t="s">
        <v>333</v>
      </c>
      <c r="B142" s="215" t="s">
        <v>97</v>
      </c>
      <c r="C142" s="215" t="s">
        <v>494</v>
      </c>
      <c r="D142" s="215"/>
      <c r="E142" s="216">
        <f>E143</f>
        <v>126</v>
      </c>
    </row>
    <row r="143" spans="1:5" ht="56.25">
      <c r="A143" s="217" t="s">
        <v>101</v>
      </c>
      <c r="B143" s="218" t="s">
        <v>97</v>
      </c>
      <c r="C143" s="218" t="s">
        <v>494</v>
      </c>
      <c r="D143" s="218" t="s">
        <v>95</v>
      </c>
      <c r="E143" s="219">
        <v>126</v>
      </c>
    </row>
    <row r="144" spans="1:5" ht="18.75">
      <c r="A144" s="214" t="s">
        <v>103</v>
      </c>
      <c r="B144" s="215" t="s">
        <v>97</v>
      </c>
      <c r="C144" s="215" t="s">
        <v>495</v>
      </c>
      <c r="D144" s="215"/>
      <c r="E144" s="216">
        <f>E145</f>
        <v>13509.514</v>
      </c>
    </row>
    <row r="145" spans="1:5" ht="56.25">
      <c r="A145" s="217" t="s">
        <v>101</v>
      </c>
      <c r="B145" s="218" t="s">
        <v>97</v>
      </c>
      <c r="C145" s="218" t="s">
        <v>495</v>
      </c>
      <c r="D145" s="218" t="s">
        <v>95</v>
      </c>
      <c r="E145" s="219">
        <v>13509.514</v>
      </c>
    </row>
    <row r="146" spans="1:5" ht="18.75">
      <c r="A146" s="214" t="s">
        <v>106</v>
      </c>
      <c r="B146" s="218" t="s">
        <v>97</v>
      </c>
      <c r="C146" s="218" t="s">
        <v>649</v>
      </c>
      <c r="D146" s="218"/>
      <c r="E146" s="219">
        <f>E147</f>
        <v>1918.966</v>
      </c>
    </row>
    <row r="147" spans="1:5" ht="18.75">
      <c r="A147" s="214" t="s">
        <v>103</v>
      </c>
      <c r="B147" s="215" t="s">
        <v>97</v>
      </c>
      <c r="C147" s="215" t="s">
        <v>496</v>
      </c>
      <c r="D147" s="215"/>
      <c r="E147" s="216">
        <f>E148</f>
        <v>1918.966</v>
      </c>
    </row>
    <row r="148" spans="1:5" ht="56.25">
      <c r="A148" s="217" t="s">
        <v>101</v>
      </c>
      <c r="B148" s="218" t="s">
        <v>97</v>
      </c>
      <c r="C148" s="218" t="s">
        <v>496</v>
      </c>
      <c r="D148" s="218" t="s">
        <v>95</v>
      </c>
      <c r="E148" s="219">
        <v>1918.966</v>
      </c>
    </row>
    <row r="149" spans="1:5" ht="56.25">
      <c r="A149" s="214" t="s">
        <v>107</v>
      </c>
      <c r="B149" s="218" t="s">
        <v>97</v>
      </c>
      <c r="C149" s="218" t="s">
        <v>650</v>
      </c>
      <c r="D149" s="218"/>
      <c r="E149" s="219">
        <f>E150+E152+E154</f>
        <v>20415.92</v>
      </c>
    </row>
    <row r="150" spans="1:5" ht="18.75">
      <c r="A150" s="214" t="s">
        <v>103</v>
      </c>
      <c r="B150" s="215" t="s">
        <v>97</v>
      </c>
      <c r="C150" s="215" t="s">
        <v>497</v>
      </c>
      <c r="D150" s="215"/>
      <c r="E150" s="216">
        <f>E151</f>
        <v>19982.62</v>
      </c>
    </row>
    <row r="151" spans="1:5" ht="56.25">
      <c r="A151" s="217" t="s">
        <v>101</v>
      </c>
      <c r="B151" s="218" t="s">
        <v>97</v>
      </c>
      <c r="C151" s="218" t="s">
        <v>497</v>
      </c>
      <c r="D151" s="218" t="s">
        <v>95</v>
      </c>
      <c r="E151" s="219">
        <v>19982.62</v>
      </c>
    </row>
    <row r="152" spans="1:5" ht="18.75">
      <c r="A152" s="214" t="s">
        <v>108</v>
      </c>
      <c r="B152" s="215" t="s">
        <v>97</v>
      </c>
      <c r="C152" s="215" t="s">
        <v>498</v>
      </c>
      <c r="D152" s="215"/>
      <c r="E152" s="216">
        <f>E153</f>
        <v>400</v>
      </c>
    </row>
    <row r="153" spans="1:5" ht="56.25">
      <c r="A153" s="217" t="s">
        <v>101</v>
      </c>
      <c r="B153" s="218" t="s">
        <v>97</v>
      </c>
      <c r="C153" s="218" t="s">
        <v>498</v>
      </c>
      <c r="D153" s="218" t="s">
        <v>95</v>
      </c>
      <c r="E153" s="219">
        <v>400</v>
      </c>
    </row>
    <row r="154" spans="1:5" ht="18.75">
      <c r="A154" s="214" t="s">
        <v>768</v>
      </c>
      <c r="B154" s="215" t="s">
        <v>97</v>
      </c>
      <c r="C154" s="215" t="s">
        <v>767</v>
      </c>
      <c r="D154" s="215"/>
      <c r="E154" s="216">
        <f>E155</f>
        <v>33.3</v>
      </c>
    </row>
    <row r="155" spans="1:5" ht="56.25">
      <c r="A155" s="217" t="s">
        <v>101</v>
      </c>
      <c r="B155" s="218" t="s">
        <v>97</v>
      </c>
      <c r="C155" s="218" t="s">
        <v>767</v>
      </c>
      <c r="D155" s="218" t="s">
        <v>95</v>
      </c>
      <c r="E155" s="219">
        <v>33.3</v>
      </c>
    </row>
    <row r="156" spans="1:5" ht="37.5">
      <c r="A156" s="214" t="s">
        <v>110</v>
      </c>
      <c r="B156" s="275" t="s">
        <v>97</v>
      </c>
      <c r="C156" s="275" t="s">
        <v>652</v>
      </c>
      <c r="D156" s="275"/>
      <c r="E156" s="268">
        <f>E157</f>
        <v>4204.77</v>
      </c>
    </row>
    <row r="157" spans="1:5" ht="37.5">
      <c r="A157" s="214" t="s">
        <v>111</v>
      </c>
      <c r="B157" s="215" t="s">
        <v>97</v>
      </c>
      <c r="C157" s="215" t="s">
        <v>499</v>
      </c>
      <c r="D157" s="215"/>
      <c r="E157" s="268">
        <f>E158+E159+E160</f>
        <v>4204.77</v>
      </c>
    </row>
    <row r="158" spans="1:8" ht="93.75">
      <c r="A158" s="217" t="s">
        <v>68</v>
      </c>
      <c r="B158" s="218" t="s">
        <v>97</v>
      </c>
      <c r="C158" s="218" t="s">
        <v>499</v>
      </c>
      <c r="D158" s="218" t="s">
        <v>69</v>
      </c>
      <c r="E158" s="270">
        <v>3789.77</v>
      </c>
      <c r="H158" s="273"/>
    </row>
    <row r="159" spans="1:9" ht="37.5">
      <c r="A159" s="217" t="s">
        <v>70</v>
      </c>
      <c r="B159" s="218" t="s">
        <v>97</v>
      </c>
      <c r="C159" s="218" t="s">
        <v>499</v>
      </c>
      <c r="D159" s="218" t="s">
        <v>71</v>
      </c>
      <c r="E159" s="270">
        <v>414</v>
      </c>
      <c r="H159" s="273"/>
      <c r="I159" s="273"/>
    </row>
    <row r="160" spans="1:5" ht="18.75">
      <c r="A160" s="217" t="s">
        <v>74</v>
      </c>
      <c r="B160" s="218" t="s">
        <v>97</v>
      </c>
      <c r="C160" s="218" t="s">
        <v>499</v>
      </c>
      <c r="D160" s="218" t="s">
        <v>75</v>
      </c>
      <c r="E160" s="219">
        <v>1</v>
      </c>
    </row>
    <row r="161" spans="1:5" ht="37.5">
      <c r="A161" s="214" t="s">
        <v>112</v>
      </c>
      <c r="B161" s="275" t="s">
        <v>97</v>
      </c>
      <c r="C161" s="275" t="s">
        <v>656</v>
      </c>
      <c r="D161" s="275"/>
      <c r="E161" s="268">
        <f>E162</f>
        <v>10195.42</v>
      </c>
    </row>
    <row r="162" spans="1:6" ht="56.25">
      <c r="A162" s="217" t="s">
        <v>101</v>
      </c>
      <c r="B162" s="218" t="s">
        <v>97</v>
      </c>
      <c r="C162" s="218" t="s">
        <v>500</v>
      </c>
      <c r="D162" s="218" t="s">
        <v>95</v>
      </c>
      <c r="E162" s="270">
        <v>10195.42</v>
      </c>
      <c r="F162" s="271"/>
    </row>
    <row r="163" spans="1:6" ht="37.5">
      <c r="A163" s="214" t="s">
        <v>769</v>
      </c>
      <c r="B163" s="215" t="s">
        <v>97</v>
      </c>
      <c r="C163" s="215" t="s">
        <v>847</v>
      </c>
      <c r="D163" s="215"/>
      <c r="E163" s="268">
        <f>E164</f>
        <v>1526.8</v>
      </c>
      <c r="F163" s="271"/>
    </row>
    <row r="164" spans="1:6" ht="18.75">
      <c r="A164" s="214" t="s">
        <v>103</v>
      </c>
      <c r="B164" s="215" t="s">
        <v>97</v>
      </c>
      <c r="C164" s="215" t="s">
        <v>848</v>
      </c>
      <c r="D164" s="215"/>
      <c r="E164" s="268">
        <f>E165</f>
        <v>1526.8</v>
      </c>
      <c r="F164" s="271"/>
    </row>
    <row r="165" spans="1:6" ht="56.25">
      <c r="A165" s="217" t="s">
        <v>101</v>
      </c>
      <c r="B165" s="218" t="s">
        <v>97</v>
      </c>
      <c r="C165" s="215" t="s">
        <v>848</v>
      </c>
      <c r="D165" s="218" t="s">
        <v>95</v>
      </c>
      <c r="E165" s="270">
        <v>1526.8</v>
      </c>
      <c r="F165" s="271"/>
    </row>
    <row r="166" spans="1:6" ht="56.25">
      <c r="A166" s="214" t="s">
        <v>657</v>
      </c>
      <c r="B166" s="218" t="s">
        <v>97</v>
      </c>
      <c r="C166" s="215" t="s">
        <v>658</v>
      </c>
      <c r="D166" s="218"/>
      <c r="E166" s="270">
        <f>E167+E170+E174</f>
        <v>5238.87</v>
      </c>
      <c r="F166" s="271"/>
    </row>
    <row r="167" spans="1:6" ht="18.75">
      <c r="A167" s="214" t="s">
        <v>79</v>
      </c>
      <c r="B167" s="218" t="s">
        <v>97</v>
      </c>
      <c r="C167" s="215" t="s">
        <v>659</v>
      </c>
      <c r="D167" s="218"/>
      <c r="E167" s="270">
        <f>E168</f>
        <v>200</v>
      </c>
      <c r="F167" s="271"/>
    </row>
    <row r="168" spans="1:6" ht="75">
      <c r="A168" s="274" t="s">
        <v>450</v>
      </c>
      <c r="B168" s="275" t="s">
        <v>97</v>
      </c>
      <c r="C168" s="275" t="s">
        <v>451</v>
      </c>
      <c r="D168" s="275"/>
      <c r="E168" s="268">
        <f>E169</f>
        <v>200</v>
      </c>
      <c r="F168" s="271"/>
    </row>
    <row r="169" spans="1:6" ht="56.25">
      <c r="A169" s="217" t="s">
        <v>101</v>
      </c>
      <c r="B169" s="277" t="s">
        <v>97</v>
      </c>
      <c r="C169" s="277" t="s">
        <v>451</v>
      </c>
      <c r="D169" s="277" t="s">
        <v>95</v>
      </c>
      <c r="E169" s="270">
        <v>200</v>
      </c>
      <c r="F169" s="271"/>
    </row>
    <row r="170" spans="1:6" ht="18.75">
      <c r="A170" s="214" t="s">
        <v>80</v>
      </c>
      <c r="B170" s="275" t="s">
        <v>97</v>
      </c>
      <c r="C170" s="275" t="s">
        <v>661</v>
      </c>
      <c r="D170" s="275"/>
      <c r="E170" s="268">
        <f>E171</f>
        <v>600</v>
      </c>
      <c r="F170" s="271"/>
    </row>
    <row r="171" spans="1:6" ht="56.25">
      <c r="A171" s="214" t="s">
        <v>81</v>
      </c>
      <c r="B171" s="275" t="s">
        <v>97</v>
      </c>
      <c r="C171" s="275" t="s">
        <v>452</v>
      </c>
      <c r="D171" s="275"/>
      <c r="E171" s="268">
        <f>E172</f>
        <v>600</v>
      </c>
      <c r="F171" s="271"/>
    </row>
    <row r="172" spans="1:6" ht="56.25">
      <c r="A172" s="217" t="s">
        <v>101</v>
      </c>
      <c r="B172" s="277" t="s">
        <v>97</v>
      </c>
      <c r="C172" s="277" t="s">
        <v>452</v>
      </c>
      <c r="D172" s="277" t="s">
        <v>95</v>
      </c>
      <c r="E172" s="270">
        <v>600</v>
      </c>
      <c r="F172" s="271"/>
    </row>
    <row r="173" spans="1:6" ht="37.5">
      <c r="A173" s="214" t="s">
        <v>773</v>
      </c>
      <c r="B173" s="275" t="s">
        <v>97</v>
      </c>
      <c r="C173" s="275" t="s">
        <v>774</v>
      </c>
      <c r="D173" s="275"/>
      <c r="E173" s="268">
        <f>E174</f>
        <v>4438.87</v>
      </c>
      <c r="F173" s="271"/>
    </row>
    <row r="174" spans="1:6" ht="18.75">
      <c r="A174" s="274" t="s">
        <v>771</v>
      </c>
      <c r="B174" s="275" t="s">
        <v>97</v>
      </c>
      <c r="C174" s="275" t="s">
        <v>775</v>
      </c>
      <c r="D174" s="275"/>
      <c r="E174" s="268">
        <f>E175</f>
        <v>4438.87</v>
      </c>
      <c r="F174" s="271"/>
    </row>
    <row r="175" spans="1:6" ht="56.25">
      <c r="A175" s="217" t="s">
        <v>101</v>
      </c>
      <c r="B175" s="275" t="s">
        <v>97</v>
      </c>
      <c r="C175" s="275" t="s">
        <v>770</v>
      </c>
      <c r="D175" s="277" t="s">
        <v>95</v>
      </c>
      <c r="E175" s="270">
        <v>4438.87</v>
      </c>
      <c r="F175" s="271"/>
    </row>
    <row r="176" spans="1:6" ht="18.75">
      <c r="A176" s="214" t="s">
        <v>88</v>
      </c>
      <c r="B176" s="275" t="s">
        <v>97</v>
      </c>
      <c r="C176" s="275" t="s">
        <v>697</v>
      </c>
      <c r="D176" s="275"/>
      <c r="E176" s="268">
        <f>E177</f>
        <v>135</v>
      </c>
      <c r="F176" s="271"/>
    </row>
    <row r="177" spans="1:6" ht="37.5">
      <c r="A177" s="214" t="s">
        <v>772</v>
      </c>
      <c r="B177" s="275" t="s">
        <v>97</v>
      </c>
      <c r="C177" s="275" t="s">
        <v>707</v>
      </c>
      <c r="D177" s="275"/>
      <c r="E177" s="268">
        <f>E178</f>
        <v>135</v>
      </c>
      <c r="F177" s="271"/>
    </row>
    <row r="178" spans="1:6" ht="56.25">
      <c r="A178" s="214" t="s">
        <v>476</v>
      </c>
      <c r="B178" s="277" t="s">
        <v>97</v>
      </c>
      <c r="C178" s="277" t="s">
        <v>477</v>
      </c>
      <c r="D178" s="277"/>
      <c r="E178" s="270">
        <f>E179</f>
        <v>135</v>
      </c>
      <c r="F178" s="271"/>
    </row>
    <row r="179" spans="1:6" ht="56.25">
      <c r="A179" s="217" t="s">
        <v>101</v>
      </c>
      <c r="B179" s="277" t="s">
        <v>97</v>
      </c>
      <c r="C179" s="277" t="s">
        <v>477</v>
      </c>
      <c r="D179" s="277" t="s">
        <v>95</v>
      </c>
      <c r="E179" s="270">
        <v>135</v>
      </c>
      <c r="F179" s="271"/>
    </row>
    <row r="180" spans="1:5" ht="93.75">
      <c r="A180" s="213" t="s">
        <v>501</v>
      </c>
      <c r="B180" s="211" t="s">
        <v>114</v>
      </c>
      <c r="C180" s="211"/>
      <c r="D180" s="211"/>
      <c r="E180" s="212">
        <f>E181+E196+E202</f>
        <v>10414.699999999999</v>
      </c>
    </row>
    <row r="181" spans="1:5" ht="75">
      <c r="A181" s="214" t="s">
        <v>76</v>
      </c>
      <c r="B181" s="275" t="s">
        <v>114</v>
      </c>
      <c r="C181" s="275" t="s">
        <v>595</v>
      </c>
      <c r="D181" s="275"/>
      <c r="E181" s="268">
        <f>E182+E193</f>
        <v>5731.8</v>
      </c>
    </row>
    <row r="182" spans="1:5" ht="56.25">
      <c r="A182" s="214" t="s">
        <v>596</v>
      </c>
      <c r="B182" s="275" t="s">
        <v>114</v>
      </c>
      <c r="C182" s="275" t="s">
        <v>597</v>
      </c>
      <c r="D182" s="275"/>
      <c r="E182" s="268">
        <f>E183+E185+E187+E189+E191</f>
        <v>5257.5</v>
      </c>
    </row>
    <row r="183" spans="1:5" ht="112.5">
      <c r="A183" s="214" t="s">
        <v>502</v>
      </c>
      <c r="B183" s="215" t="s">
        <v>114</v>
      </c>
      <c r="C183" s="215" t="s">
        <v>503</v>
      </c>
      <c r="D183" s="215"/>
      <c r="E183" s="216">
        <f>E184</f>
        <v>600</v>
      </c>
    </row>
    <row r="184" spans="1:5" ht="37.5">
      <c r="A184" s="217" t="s">
        <v>70</v>
      </c>
      <c r="B184" s="218" t="s">
        <v>114</v>
      </c>
      <c r="C184" s="218" t="s">
        <v>503</v>
      </c>
      <c r="D184" s="218" t="s">
        <v>71</v>
      </c>
      <c r="E184" s="219">
        <v>600</v>
      </c>
    </row>
    <row r="185" spans="1:5" ht="37.5">
      <c r="A185" s="214" t="s">
        <v>116</v>
      </c>
      <c r="B185" s="215" t="s">
        <v>114</v>
      </c>
      <c r="C185" s="215" t="s">
        <v>504</v>
      </c>
      <c r="D185" s="215"/>
      <c r="E185" s="216">
        <f>E186</f>
        <v>100</v>
      </c>
    </row>
    <row r="186" spans="1:5" ht="37.5">
      <c r="A186" s="217" t="s">
        <v>70</v>
      </c>
      <c r="B186" s="218" t="s">
        <v>114</v>
      </c>
      <c r="C186" s="218" t="s">
        <v>504</v>
      </c>
      <c r="D186" s="218" t="s">
        <v>71</v>
      </c>
      <c r="E186" s="219">
        <v>100</v>
      </c>
    </row>
    <row r="187" spans="1:5" ht="112.5">
      <c r="A187" s="214" t="s">
        <v>505</v>
      </c>
      <c r="B187" s="215" t="s">
        <v>114</v>
      </c>
      <c r="C187" s="215" t="s">
        <v>506</v>
      </c>
      <c r="D187" s="215"/>
      <c r="E187" s="216">
        <f>E188</f>
        <v>733.1</v>
      </c>
    </row>
    <row r="188" spans="1:5" ht="37.5">
      <c r="A188" s="217" t="s">
        <v>82</v>
      </c>
      <c r="B188" s="218" t="s">
        <v>114</v>
      </c>
      <c r="C188" s="218" t="s">
        <v>506</v>
      </c>
      <c r="D188" s="218" t="s">
        <v>83</v>
      </c>
      <c r="E188" s="219">
        <v>733.1</v>
      </c>
    </row>
    <row r="189" spans="1:5" ht="180.75" customHeight="1">
      <c r="A189" s="220" t="s">
        <v>117</v>
      </c>
      <c r="B189" s="215" t="s">
        <v>114</v>
      </c>
      <c r="C189" s="275" t="s">
        <v>850</v>
      </c>
      <c r="D189" s="215"/>
      <c r="E189" s="216">
        <f>E190</f>
        <v>3824.4</v>
      </c>
    </row>
    <row r="190" spans="1:5" ht="56.25">
      <c r="A190" s="217" t="s">
        <v>109</v>
      </c>
      <c r="B190" s="218" t="s">
        <v>114</v>
      </c>
      <c r="C190" s="275" t="s">
        <v>850</v>
      </c>
      <c r="D190" s="218" t="s">
        <v>78</v>
      </c>
      <c r="E190" s="219">
        <v>3824.4</v>
      </c>
    </row>
    <row r="191" spans="1:5" ht="93.75">
      <c r="A191" s="214" t="s">
        <v>507</v>
      </c>
      <c r="B191" s="215" t="s">
        <v>114</v>
      </c>
      <c r="C191" s="215" t="s">
        <v>508</v>
      </c>
      <c r="D191" s="215"/>
      <c r="E191" s="216">
        <f>E192</f>
        <v>0</v>
      </c>
    </row>
    <row r="192" spans="1:5" ht="56.25">
      <c r="A192" s="217" t="s">
        <v>109</v>
      </c>
      <c r="B192" s="218" t="s">
        <v>114</v>
      </c>
      <c r="C192" s="218" t="s">
        <v>508</v>
      </c>
      <c r="D192" s="218" t="s">
        <v>78</v>
      </c>
      <c r="E192" s="219">
        <v>0</v>
      </c>
    </row>
    <row r="193" spans="1:5" ht="56.25">
      <c r="A193" s="214" t="s">
        <v>77</v>
      </c>
      <c r="B193" s="275" t="s">
        <v>114</v>
      </c>
      <c r="C193" s="275" t="s">
        <v>607</v>
      </c>
      <c r="D193" s="275"/>
      <c r="E193" s="268">
        <f>E194</f>
        <v>474.3</v>
      </c>
    </row>
    <row r="194" spans="1:5" ht="37.5">
      <c r="A194" s="214" t="s">
        <v>118</v>
      </c>
      <c r="B194" s="215" t="s">
        <v>114</v>
      </c>
      <c r="C194" s="215" t="s">
        <v>509</v>
      </c>
      <c r="D194" s="215"/>
      <c r="E194" s="216">
        <f>E195</f>
        <v>474.3</v>
      </c>
    </row>
    <row r="195" spans="1:15" ht="37.5">
      <c r="A195" s="217" t="s">
        <v>70</v>
      </c>
      <c r="B195" s="218" t="s">
        <v>114</v>
      </c>
      <c r="C195" s="218" t="s">
        <v>509</v>
      </c>
      <c r="D195" s="218" t="s">
        <v>71</v>
      </c>
      <c r="E195" s="219">
        <v>474.3</v>
      </c>
      <c r="F195" s="234"/>
      <c r="G195" s="234"/>
      <c r="H195" s="234"/>
      <c r="I195" s="234"/>
      <c r="J195" s="234"/>
      <c r="K195" s="234"/>
      <c r="L195" s="234"/>
      <c r="M195" s="234"/>
      <c r="N195" s="234"/>
      <c r="O195" s="234"/>
    </row>
    <row r="196" spans="1:15" ht="56.25">
      <c r="A196" s="214" t="s">
        <v>662</v>
      </c>
      <c r="B196" s="275" t="s">
        <v>114</v>
      </c>
      <c r="C196" s="275" t="s">
        <v>663</v>
      </c>
      <c r="D196" s="275"/>
      <c r="E196" s="268">
        <f>E197</f>
        <v>4672</v>
      </c>
      <c r="F196" s="234"/>
      <c r="G196" s="234"/>
      <c r="H196" s="234"/>
      <c r="I196" s="234"/>
      <c r="J196" s="234"/>
      <c r="K196" s="234"/>
      <c r="L196" s="234"/>
      <c r="M196" s="234"/>
      <c r="N196" s="234"/>
      <c r="O196" s="234"/>
    </row>
    <row r="197" spans="1:15" ht="56.25">
      <c r="A197" s="214" t="s">
        <v>801</v>
      </c>
      <c r="B197" s="275" t="s">
        <v>114</v>
      </c>
      <c r="C197" s="275" t="s">
        <v>675</v>
      </c>
      <c r="D197" s="275"/>
      <c r="E197" s="268">
        <f>E198</f>
        <v>4672</v>
      </c>
      <c r="F197" s="234"/>
      <c r="G197" s="234"/>
      <c r="H197" s="234"/>
      <c r="I197" s="234"/>
      <c r="J197" s="234"/>
      <c r="K197" s="234"/>
      <c r="L197" s="234"/>
      <c r="M197" s="234"/>
      <c r="N197" s="234"/>
      <c r="O197" s="234"/>
    </row>
    <row r="198" spans="1:5" ht="37.5">
      <c r="A198" s="214" t="s">
        <v>510</v>
      </c>
      <c r="B198" s="215" t="s">
        <v>114</v>
      </c>
      <c r="C198" s="215" t="s">
        <v>511</v>
      </c>
      <c r="D198" s="215"/>
      <c r="E198" s="216">
        <f>E199+E200+E201</f>
        <v>4672</v>
      </c>
    </row>
    <row r="199" spans="1:5" ht="93.75">
      <c r="A199" s="217" t="s">
        <v>68</v>
      </c>
      <c r="B199" s="218" t="s">
        <v>114</v>
      </c>
      <c r="C199" s="218" t="s">
        <v>511</v>
      </c>
      <c r="D199" s="218" t="s">
        <v>69</v>
      </c>
      <c r="E199" s="219">
        <v>4393.9</v>
      </c>
    </row>
    <row r="200" spans="1:5" ht="37.5">
      <c r="A200" s="217" t="s">
        <v>70</v>
      </c>
      <c r="B200" s="218" t="s">
        <v>114</v>
      </c>
      <c r="C200" s="218" t="s">
        <v>511</v>
      </c>
      <c r="D200" s="218" t="s">
        <v>71</v>
      </c>
      <c r="E200" s="219">
        <v>277.1</v>
      </c>
    </row>
    <row r="201" spans="1:5" ht="18.75">
      <c r="A201" s="217" t="s">
        <v>74</v>
      </c>
      <c r="B201" s="218" t="s">
        <v>114</v>
      </c>
      <c r="C201" s="218" t="s">
        <v>511</v>
      </c>
      <c r="D201" s="218" t="s">
        <v>75</v>
      </c>
      <c r="E201" s="219">
        <v>1</v>
      </c>
    </row>
    <row r="202" spans="1:5" ht="18.75">
      <c r="A202" s="214" t="s">
        <v>92</v>
      </c>
      <c r="B202" s="218" t="s">
        <v>776</v>
      </c>
      <c r="C202" s="218" t="s">
        <v>709</v>
      </c>
      <c r="D202" s="218"/>
      <c r="E202" s="219">
        <f>E203</f>
        <v>10.9</v>
      </c>
    </row>
    <row r="203" spans="1:5" ht="18.75">
      <c r="A203" s="214" t="s">
        <v>92</v>
      </c>
      <c r="B203" s="218" t="s">
        <v>114</v>
      </c>
      <c r="C203" s="218" t="s">
        <v>710</v>
      </c>
      <c r="D203" s="218"/>
      <c r="E203" s="219">
        <f>E204</f>
        <v>10.9</v>
      </c>
    </row>
    <row r="204" spans="1:5" ht="243.75">
      <c r="A204" s="358" t="s">
        <v>1053</v>
      </c>
      <c r="B204" s="215" t="s">
        <v>114</v>
      </c>
      <c r="C204" s="215" t="s">
        <v>541</v>
      </c>
      <c r="D204" s="215"/>
      <c r="E204" s="216">
        <f>E205</f>
        <v>10.9</v>
      </c>
    </row>
    <row r="205" spans="1:5" ht="37.5">
      <c r="A205" s="217" t="s">
        <v>70</v>
      </c>
      <c r="B205" s="218" t="s">
        <v>114</v>
      </c>
      <c r="C205" s="277" t="s">
        <v>541</v>
      </c>
      <c r="D205" s="218" t="s">
        <v>71</v>
      </c>
      <c r="E205" s="219">
        <v>10.9</v>
      </c>
    </row>
    <row r="206" spans="1:5" ht="56.25">
      <c r="A206" s="213" t="s">
        <v>512</v>
      </c>
      <c r="B206" s="211" t="s">
        <v>119</v>
      </c>
      <c r="C206" s="211"/>
      <c r="D206" s="211"/>
      <c r="E206" s="212">
        <f>E207+E270+E274</f>
        <v>352947.076</v>
      </c>
    </row>
    <row r="207" spans="1:5" ht="37.5">
      <c r="A207" s="214" t="s">
        <v>120</v>
      </c>
      <c r="B207" s="275" t="s">
        <v>119</v>
      </c>
      <c r="C207" s="275" t="s">
        <v>611</v>
      </c>
      <c r="D207" s="275"/>
      <c r="E207" s="268">
        <f>E208+E228+E249+E258+E265</f>
        <v>350046.276</v>
      </c>
    </row>
    <row r="208" spans="1:5" ht="37.5">
      <c r="A208" s="214" t="s">
        <v>121</v>
      </c>
      <c r="B208" s="275" t="s">
        <v>119</v>
      </c>
      <c r="C208" s="275" t="s">
        <v>612</v>
      </c>
      <c r="D208" s="275"/>
      <c r="E208" s="268">
        <f>E209+E211+E213+E215+E217+E219+E221+E223+E226</f>
        <v>121095.4</v>
      </c>
    </row>
    <row r="209" spans="1:5" ht="56.25">
      <c r="A209" s="214" t="s">
        <v>122</v>
      </c>
      <c r="B209" s="215" t="s">
        <v>119</v>
      </c>
      <c r="C209" s="215" t="s">
        <v>513</v>
      </c>
      <c r="D209" s="215"/>
      <c r="E209" s="216">
        <f>E210</f>
        <v>38015.9</v>
      </c>
    </row>
    <row r="210" spans="1:5" ht="56.25">
      <c r="A210" s="217" t="s">
        <v>101</v>
      </c>
      <c r="B210" s="218" t="s">
        <v>119</v>
      </c>
      <c r="C210" s="218" t="s">
        <v>513</v>
      </c>
      <c r="D210" s="218" t="s">
        <v>95</v>
      </c>
      <c r="E210" s="219">
        <v>38015.9</v>
      </c>
    </row>
    <row r="211" spans="1:5" ht="75">
      <c r="A211" s="214" t="s">
        <v>172</v>
      </c>
      <c r="B211" s="215" t="s">
        <v>119</v>
      </c>
      <c r="C211" s="215" t="s">
        <v>514</v>
      </c>
      <c r="D211" s="215"/>
      <c r="E211" s="216">
        <f>E212</f>
        <v>74522</v>
      </c>
    </row>
    <row r="212" spans="1:5" ht="56.25">
      <c r="A212" s="217" t="s">
        <v>101</v>
      </c>
      <c r="B212" s="218" t="s">
        <v>119</v>
      </c>
      <c r="C212" s="218" t="s">
        <v>514</v>
      </c>
      <c r="D212" s="218" t="s">
        <v>95</v>
      </c>
      <c r="E212" s="219">
        <v>74522</v>
      </c>
    </row>
    <row r="213" spans="1:5" ht="131.25">
      <c r="A213" s="214" t="s">
        <v>280</v>
      </c>
      <c r="B213" s="215" t="s">
        <v>119</v>
      </c>
      <c r="C213" s="215" t="s">
        <v>515</v>
      </c>
      <c r="D213" s="215"/>
      <c r="E213" s="216">
        <f>E214</f>
        <v>4544</v>
      </c>
    </row>
    <row r="214" spans="1:5" ht="56.25">
      <c r="A214" s="217" t="s">
        <v>101</v>
      </c>
      <c r="B214" s="218" t="s">
        <v>119</v>
      </c>
      <c r="C214" s="218" t="s">
        <v>515</v>
      </c>
      <c r="D214" s="218" t="s">
        <v>95</v>
      </c>
      <c r="E214" s="219">
        <v>4544</v>
      </c>
    </row>
    <row r="215" spans="1:5" ht="37.5">
      <c r="A215" s="214" t="s">
        <v>127</v>
      </c>
      <c r="B215" s="215" t="s">
        <v>119</v>
      </c>
      <c r="C215" s="215" t="s">
        <v>516</v>
      </c>
      <c r="D215" s="215"/>
      <c r="E215" s="216">
        <f>E216</f>
        <v>2500</v>
      </c>
    </row>
    <row r="216" spans="1:5" ht="56.25">
      <c r="A216" s="217" t="s">
        <v>101</v>
      </c>
      <c r="B216" s="218" t="s">
        <v>119</v>
      </c>
      <c r="C216" s="218" t="s">
        <v>516</v>
      </c>
      <c r="D216" s="218" t="s">
        <v>95</v>
      </c>
      <c r="E216" s="219">
        <v>2500</v>
      </c>
    </row>
    <row r="217" spans="1:5" ht="37.5">
      <c r="A217" s="214" t="s">
        <v>123</v>
      </c>
      <c r="B217" s="215" t="s">
        <v>119</v>
      </c>
      <c r="C217" s="215" t="s">
        <v>517</v>
      </c>
      <c r="D217" s="215"/>
      <c r="E217" s="216">
        <f>E218</f>
        <v>800</v>
      </c>
    </row>
    <row r="218" spans="1:5" ht="56.25">
      <c r="A218" s="217" t="s">
        <v>101</v>
      </c>
      <c r="B218" s="218" t="s">
        <v>119</v>
      </c>
      <c r="C218" s="218" t="s">
        <v>517</v>
      </c>
      <c r="D218" s="218" t="s">
        <v>95</v>
      </c>
      <c r="E218" s="219">
        <v>800</v>
      </c>
    </row>
    <row r="219" spans="1:5" ht="37.5">
      <c r="A219" s="214" t="s">
        <v>124</v>
      </c>
      <c r="B219" s="215" t="s">
        <v>119</v>
      </c>
      <c r="C219" s="215" t="s">
        <v>518</v>
      </c>
      <c r="D219" s="215"/>
      <c r="E219" s="216">
        <f>E220</f>
        <v>600</v>
      </c>
    </row>
    <row r="220" spans="1:5" ht="56.25">
      <c r="A220" s="217" t="s">
        <v>101</v>
      </c>
      <c r="B220" s="218" t="s">
        <v>119</v>
      </c>
      <c r="C220" s="218" t="s">
        <v>518</v>
      </c>
      <c r="D220" s="218" t="s">
        <v>95</v>
      </c>
      <c r="E220" s="219">
        <v>600</v>
      </c>
    </row>
    <row r="221" spans="1:5" ht="37.5">
      <c r="A221" s="214" t="s">
        <v>125</v>
      </c>
      <c r="B221" s="215" t="s">
        <v>119</v>
      </c>
      <c r="C221" s="215" t="s">
        <v>519</v>
      </c>
      <c r="D221" s="215"/>
      <c r="E221" s="216">
        <f>E222</f>
        <v>0</v>
      </c>
    </row>
    <row r="222" spans="1:5" ht="37.5">
      <c r="A222" s="217" t="s">
        <v>70</v>
      </c>
      <c r="B222" s="218" t="s">
        <v>119</v>
      </c>
      <c r="C222" s="218" t="s">
        <v>519</v>
      </c>
      <c r="D222" s="218" t="s">
        <v>71</v>
      </c>
      <c r="E222" s="219">
        <v>0</v>
      </c>
    </row>
    <row r="223" spans="1:5" ht="56.25">
      <c r="A223" s="214" t="s">
        <v>126</v>
      </c>
      <c r="B223" s="215" t="s">
        <v>119</v>
      </c>
      <c r="C223" s="215" t="s">
        <v>520</v>
      </c>
      <c r="D223" s="215"/>
      <c r="E223" s="216">
        <f>E224</f>
        <v>0</v>
      </c>
    </row>
    <row r="224" spans="1:5" ht="37.5">
      <c r="A224" s="217" t="s">
        <v>70</v>
      </c>
      <c r="B224" s="218" t="s">
        <v>119</v>
      </c>
      <c r="C224" s="218" t="s">
        <v>520</v>
      </c>
      <c r="D224" s="218" t="s">
        <v>71</v>
      </c>
      <c r="E224" s="219">
        <v>0</v>
      </c>
    </row>
    <row r="225" spans="1:5" ht="56.25">
      <c r="A225" s="217" t="s">
        <v>101</v>
      </c>
      <c r="B225" s="218" t="s">
        <v>119</v>
      </c>
      <c r="C225" s="218" t="s">
        <v>520</v>
      </c>
      <c r="D225" s="218" t="s">
        <v>95</v>
      </c>
      <c r="E225" s="219">
        <v>0</v>
      </c>
    </row>
    <row r="226" spans="1:5" ht="18.75">
      <c r="A226" s="214" t="s">
        <v>334</v>
      </c>
      <c r="B226" s="215" t="s">
        <v>119</v>
      </c>
      <c r="C226" s="215" t="s">
        <v>521</v>
      </c>
      <c r="D226" s="215"/>
      <c r="E226" s="216">
        <f>E227</f>
        <v>113.5</v>
      </c>
    </row>
    <row r="227" spans="1:5" ht="56.25">
      <c r="A227" s="217" t="s">
        <v>101</v>
      </c>
      <c r="B227" s="218" t="s">
        <v>119</v>
      </c>
      <c r="C227" s="218" t="s">
        <v>521</v>
      </c>
      <c r="D227" s="218" t="s">
        <v>95</v>
      </c>
      <c r="E227" s="219">
        <v>113.5</v>
      </c>
    </row>
    <row r="228" spans="1:5" ht="37.5">
      <c r="A228" s="214" t="s">
        <v>128</v>
      </c>
      <c r="B228" s="275" t="s">
        <v>119</v>
      </c>
      <c r="C228" s="275" t="s">
        <v>620</v>
      </c>
      <c r="D228" s="275"/>
      <c r="E228" s="268">
        <f>E229+E231+E233+E235+E237+E239+E241+E243+E245+E247</f>
        <v>193773.29</v>
      </c>
    </row>
    <row r="229" spans="1:5" ht="112.5">
      <c r="A229" s="214" t="s">
        <v>522</v>
      </c>
      <c r="B229" s="215" t="s">
        <v>119</v>
      </c>
      <c r="C229" s="215" t="s">
        <v>523</v>
      </c>
      <c r="D229" s="215"/>
      <c r="E229" s="216">
        <f>E230</f>
        <v>6396.3</v>
      </c>
    </row>
    <row r="230" spans="1:5" ht="56.25">
      <c r="A230" s="217" t="s">
        <v>101</v>
      </c>
      <c r="B230" s="218" t="s">
        <v>119</v>
      </c>
      <c r="C230" s="218" t="s">
        <v>523</v>
      </c>
      <c r="D230" s="218" t="s">
        <v>95</v>
      </c>
      <c r="E230" s="219">
        <v>6396.3</v>
      </c>
    </row>
    <row r="231" spans="1:5" ht="37.5">
      <c r="A231" s="214" t="s">
        <v>173</v>
      </c>
      <c r="B231" s="215" t="s">
        <v>119</v>
      </c>
      <c r="C231" s="215" t="s">
        <v>524</v>
      </c>
      <c r="D231" s="215"/>
      <c r="E231" s="216">
        <f>E232</f>
        <v>42250.09</v>
      </c>
    </row>
    <row r="232" spans="1:5" ht="56.25">
      <c r="A232" s="217" t="s">
        <v>101</v>
      </c>
      <c r="B232" s="218" t="s">
        <v>119</v>
      </c>
      <c r="C232" s="218" t="s">
        <v>524</v>
      </c>
      <c r="D232" s="218" t="s">
        <v>95</v>
      </c>
      <c r="E232" s="219">
        <v>42250.09</v>
      </c>
    </row>
    <row r="233" spans="1:5" ht="75">
      <c r="A233" s="214" t="s">
        <v>172</v>
      </c>
      <c r="B233" s="215" t="s">
        <v>119</v>
      </c>
      <c r="C233" s="215" t="s">
        <v>525</v>
      </c>
      <c r="D233" s="215"/>
      <c r="E233" s="216">
        <f>E234</f>
        <v>139751.8</v>
      </c>
    </row>
    <row r="234" spans="1:5" ht="56.25">
      <c r="A234" s="217" t="s">
        <v>101</v>
      </c>
      <c r="B234" s="218" t="s">
        <v>119</v>
      </c>
      <c r="C234" s="218" t="s">
        <v>525</v>
      </c>
      <c r="D234" s="218" t="s">
        <v>95</v>
      </c>
      <c r="E234" s="219">
        <v>139751.8</v>
      </c>
    </row>
    <row r="235" spans="1:5" ht="131.25">
      <c r="A235" s="214" t="s">
        <v>280</v>
      </c>
      <c r="B235" s="215" t="s">
        <v>119</v>
      </c>
      <c r="C235" s="215" t="s">
        <v>526</v>
      </c>
      <c r="D235" s="215"/>
      <c r="E235" s="216">
        <f>E236</f>
        <v>558.5</v>
      </c>
    </row>
    <row r="236" spans="1:5" ht="56.25">
      <c r="A236" s="217" t="s">
        <v>101</v>
      </c>
      <c r="B236" s="218" t="s">
        <v>119</v>
      </c>
      <c r="C236" s="218" t="s">
        <v>526</v>
      </c>
      <c r="D236" s="218" t="s">
        <v>95</v>
      </c>
      <c r="E236" s="219">
        <v>558.5</v>
      </c>
    </row>
    <row r="237" spans="1:5" ht="18.75">
      <c r="A237" s="214" t="s">
        <v>334</v>
      </c>
      <c r="B237" s="215" t="s">
        <v>119</v>
      </c>
      <c r="C237" s="215" t="s">
        <v>527</v>
      </c>
      <c r="D237" s="215"/>
      <c r="E237" s="216">
        <f>E238</f>
        <v>1140.5</v>
      </c>
    </row>
    <row r="238" spans="1:5" ht="56.25">
      <c r="A238" s="217" t="s">
        <v>101</v>
      </c>
      <c r="B238" s="218" t="s">
        <v>119</v>
      </c>
      <c r="C238" s="218" t="s">
        <v>527</v>
      </c>
      <c r="D238" s="218" t="s">
        <v>95</v>
      </c>
      <c r="E238" s="219">
        <v>1140.5</v>
      </c>
    </row>
    <row r="239" spans="1:5" ht="18.75">
      <c r="A239" s="214" t="s">
        <v>102</v>
      </c>
      <c r="B239" s="215" t="s">
        <v>119</v>
      </c>
      <c r="C239" s="215" t="s">
        <v>528</v>
      </c>
      <c r="D239" s="215"/>
      <c r="E239" s="216">
        <f>E240</f>
        <v>0</v>
      </c>
    </row>
    <row r="240" spans="1:5" ht="56.25">
      <c r="A240" s="217" t="s">
        <v>101</v>
      </c>
      <c r="B240" s="218" t="s">
        <v>119</v>
      </c>
      <c r="C240" s="218" t="s">
        <v>528</v>
      </c>
      <c r="D240" s="218" t="s">
        <v>95</v>
      </c>
      <c r="E240" s="219">
        <v>0</v>
      </c>
    </row>
    <row r="241" spans="1:5" ht="37.5">
      <c r="A241" s="214" t="s">
        <v>174</v>
      </c>
      <c r="B241" s="215" t="s">
        <v>119</v>
      </c>
      <c r="C241" s="215" t="s">
        <v>529</v>
      </c>
      <c r="D241" s="215"/>
      <c r="E241" s="216">
        <f>E242</f>
        <v>2341.1</v>
      </c>
    </row>
    <row r="242" spans="1:5" ht="56.25">
      <c r="A242" s="217" t="s">
        <v>101</v>
      </c>
      <c r="B242" s="218" t="s">
        <v>119</v>
      </c>
      <c r="C242" s="218" t="s">
        <v>529</v>
      </c>
      <c r="D242" s="218" t="s">
        <v>95</v>
      </c>
      <c r="E242" s="219">
        <v>2341.1</v>
      </c>
    </row>
    <row r="243" spans="1:5" ht="37.5">
      <c r="A243" s="214" t="s">
        <v>175</v>
      </c>
      <c r="B243" s="215" t="s">
        <v>119</v>
      </c>
      <c r="C243" s="215" t="s">
        <v>530</v>
      </c>
      <c r="D243" s="215"/>
      <c r="E243" s="216">
        <f>E244</f>
        <v>0</v>
      </c>
    </row>
    <row r="244" spans="1:5" ht="56.25">
      <c r="A244" s="217" t="s">
        <v>101</v>
      </c>
      <c r="B244" s="218" t="s">
        <v>119</v>
      </c>
      <c r="C244" s="218" t="s">
        <v>530</v>
      </c>
      <c r="D244" s="218" t="s">
        <v>95</v>
      </c>
      <c r="E244" s="219">
        <v>0</v>
      </c>
    </row>
    <row r="245" spans="1:5" ht="37.5">
      <c r="A245" s="214" t="s">
        <v>129</v>
      </c>
      <c r="B245" s="215" t="s">
        <v>119</v>
      </c>
      <c r="C245" s="215" t="s">
        <v>780</v>
      </c>
      <c r="D245" s="215"/>
      <c r="E245" s="216">
        <f>E246</f>
        <v>1000</v>
      </c>
    </row>
    <row r="246" spans="1:5" ht="56.25">
      <c r="A246" s="217" t="s">
        <v>101</v>
      </c>
      <c r="B246" s="218" t="s">
        <v>119</v>
      </c>
      <c r="C246" s="218" t="s">
        <v>780</v>
      </c>
      <c r="D246" s="218" t="s">
        <v>95</v>
      </c>
      <c r="E246" s="219">
        <v>1000</v>
      </c>
    </row>
    <row r="247" spans="1:5" ht="37.5">
      <c r="A247" s="274" t="s">
        <v>778</v>
      </c>
      <c r="B247" s="275" t="s">
        <v>119</v>
      </c>
      <c r="C247" s="275" t="s">
        <v>779</v>
      </c>
      <c r="D247" s="275"/>
      <c r="E247" s="268">
        <f>E248</f>
        <v>335</v>
      </c>
    </row>
    <row r="248" spans="1:5" ht="56.25">
      <c r="A248" s="217" t="s">
        <v>101</v>
      </c>
      <c r="B248" s="218" t="s">
        <v>119</v>
      </c>
      <c r="C248" s="275" t="s">
        <v>779</v>
      </c>
      <c r="D248" s="218" t="s">
        <v>95</v>
      </c>
      <c r="E248" s="219">
        <v>335</v>
      </c>
    </row>
    <row r="249" spans="1:5" ht="37.5">
      <c r="A249" s="214" t="s">
        <v>130</v>
      </c>
      <c r="B249" s="275" t="s">
        <v>119</v>
      </c>
      <c r="C249" s="275" t="s">
        <v>627</v>
      </c>
      <c r="D249" s="275"/>
      <c r="E249" s="268">
        <f>E250+E252+E254+E256</f>
        <v>16117</v>
      </c>
    </row>
    <row r="250" spans="1:5" ht="37.5">
      <c r="A250" s="214" t="s">
        <v>131</v>
      </c>
      <c r="B250" s="215" t="s">
        <v>119</v>
      </c>
      <c r="C250" s="215" t="s">
        <v>531</v>
      </c>
      <c r="D250" s="215"/>
      <c r="E250" s="216">
        <f>E251</f>
        <v>800</v>
      </c>
    </row>
    <row r="251" spans="1:5" ht="37.5">
      <c r="A251" s="217" t="s">
        <v>70</v>
      </c>
      <c r="B251" s="218" t="s">
        <v>119</v>
      </c>
      <c r="C251" s="218" t="s">
        <v>531</v>
      </c>
      <c r="D251" s="218" t="s">
        <v>71</v>
      </c>
      <c r="E251" s="219">
        <v>800</v>
      </c>
    </row>
    <row r="252" spans="1:5" ht="56.25">
      <c r="A252" s="214" t="s">
        <v>532</v>
      </c>
      <c r="B252" s="215" t="s">
        <v>119</v>
      </c>
      <c r="C252" s="215" t="s">
        <v>533</v>
      </c>
      <c r="D252" s="215"/>
      <c r="E252" s="216">
        <f>E253</f>
        <v>253.7</v>
      </c>
    </row>
    <row r="253" spans="1:5" ht="37.5">
      <c r="A253" s="217" t="s">
        <v>82</v>
      </c>
      <c r="B253" s="218" t="s">
        <v>119</v>
      </c>
      <c r="C253" s="218" t="s">
        <v>533</v>
      </c>
      <c r="D253" s="218" t="s">
        <v>83</v>
      </c>
      <c r="E253" s="219">
        <v>253.7</v>
      </c>
    </row>
    <row r="254" spans="1:5" ht="56.25">
      <c r="A254" s="214" t="s">
        <v>122</v>
      </c>
      <c r="B254" s="215" t="s">
        <v>119</v>
      </c>
      <c r="C254" s="215" t="s">
        <v>534</v>
      </c>
      <c r="D254" s="215"/>
      <c r="E254" s="216">
        <f>E255</f>
        <v>15063.3</v>
      </c>
    </row>
    <row r="255" spans="1:5" ht="56.25">
      <c r="A255" s="217" t="s">
        <v>101</v>
      </c>
      <c r="B255" s="218" t="s">
        <v>119</v>
      </c>
      <c r="C255" s="218" t="s">
        <v>534</v>
      </c>
      <c r="D255" s="218" t="s">
        <v>95</v>
      </c>
      <c r="E255" s="270">
        <v>15063.3</v>
      </c>
    </row>
    <row r="256" spans="1:5" ht="37.5">
      <c r="A256" s="214" t="s">
        <v>132</v>
      </c>
      <c r="B256" s="215" t="s">
        <v>119</v>
      </c>
      <c r="C256" s="215" t="s">
        <v>535</v>
      </c>
      <c r="D256" s="215"/>
      <c r="E256" s="216">
        <f>E257</f>
        <v>0</v>
      </c>
    </row>
    <row r="257" spans="1:5" ht="56.25">
      <c r="A257" s="217" t="s">
        <v>101</v>
      </c>
      <c r="B257" s="218" t="s">
        <v>119</v>
      </c>
      <c r="C257" s="218" t="s">
        <v>535</v>
      </c>
      <c r="D257" s="218" t="s">
        <v>95</v>
      </c>
      <c r="E257" s="219">
        <v>0</v>
      </c>
    </row>
    <row r="258" spans="1:5" ht="37.5">
      <c r="A258" s="214" t="s">
        <v>133</v>
      </c>
      <c r="B258" s="275" t="s">
        <v>119</v>
      </c>
      <c r="C258" s="275" t="s">
        <v>631</v>
      </c>
      <c r="D258" s="275"/>
      <c r="E258" s="268">
        <f>E259+E263+E261</f>
        <v>1936.9</v>
      </c>
    </row>
    <row r="259" spans="1:5" ht="37.5">
      <c r="A259" s="214" t="s">
        <v>134</v>
      </c>
      <c r="B259" s="215" t="s">
        <v>119</v>
      </c>
      <c r="C259" s="215" t="s">
        <v>536</v>
      </c>
      <c r="D259" s="215"/>
      <c r="E259" s="216">
        <f>E260</f>
        <v>862</v>
      </c>
    </row>
    <row r="260" spans="1:5" ht="56.25">
      <c r="A260" s="217" t="s">
        <v>101</v>
      </c>
      <c r="B260" s="218" t="s">
        <v>119</v>
      </c>
      <c r="C260" s="218" t="s">
        <v>536</v>
      </c>
      <c r="D260" s="218" t="s">
        <v>95</v>
      </c>
      <c r="E260" s="219">
        <v>862</v>
      </c>
    </row>
    <row r="261" spans="1:5" ht="37.5">
      <c r="A261" s="274" t="s">
        <v>852</v>
      </c>
      <c r="B261" s="275" t="s">
        <v>119</v>
      </c>
      <c r="C261" s="275" t="s">
        <v>853</v>
      </c>
      <c r="D261" s="218"/>
      <c r="E261" s="219">
        <f>E262</f>
        <v>736.9</v>
      </c>
    </row>
    <row r="262" spans="1:5" ht="56.25">
      <c r="A262" s="276" t="s">
        <v>101</v>
      </c>
      <c r="B262" s="218" t="s">
        <v>119</v>
      </c>
      <c r="C262" s="277" t="s">
        <v>853</v>
      </c>
      <c r="D262" s="218" t="s">
        <v>95</v>
      </c>
      <c r="E262" s="219">
        <v>736.9</v>
      </c>
    </row>
    <row r="263" spans="1:5" ht="37.5">
      <c r="A263" s="214" t="s">
        <v>135</v>
      </c>
      <c r="B263" s="215" t="s">
        <v>119</v>
      </c>
      <c r="C263" s="215" t="s">
        <v>537</v>
      </c>
      <c r="D263" s="215"/>
      <c r="E263" s="216">
        <f>E264</f>
        <v>338</v>
      </c>
    </row>
    <row r="264" spans="1:5" ht="56.25">
      <c r="A264" s="217" t="s">
        <v>101</v>
      </c>
      <c r="B264" s="218" t="s">
        <v>119</v>
      </c>
      <c r="C264" s="218" t="s">
        <v>537</v>
      </c>
      <c r="D264" s="218" t="s">
        <v>95</v>
      </c>
      <c r="E264" s="219">
        <v>338</v>
      </c>
    </row>
    <row r="265" spans="1:5" ht="37.5">
      <c r="A265" s="214" t="s">
        <v>634</v>
      </c>
      <c r="B265" s="218" t="s">
        <v>119</v>
      </c>
      <c r="C265" s="218" t="s">
        <v>635</v>
      </c>
      <c r="D265" s="218"/>
      <c r="E265" s="219">
        <f>E266</f>
        <v>17123.685999999998</v>
      </c>
    </row>
    <row r="266" spans="1:5" ht="37.5">
      <c r="A266" s="214" t="s">
        <v>538</v>
      </c>
      <c r="B266" s="215" t="s">
        <v>119</v>
      </c>
      <c r="C266" s="215" t="s">
        <v>539</v>
      </c>
      <c r="D266" s="215"/>
      <c r="E266" s="216">
        <f>E267+E268+E269</f>
        <v>17123.685999999998</v>
      </c>
    </row>
    <row r="267" spans="1:5" ht="93.75">
      <c r="A267" s="217" t="s">
        <v>68</v>
      </c>
      <c r="B267" s="218" t="s">
        <v>119</v>
      </c>
      <c r="C267" s="218" t="s">
        <v>539</v>
      </c>
      <c r="D267" s="218" t="s">
        <v>69</v>
      </c>
      <c r="E267" s="219">
        <v>14054.686</v>
      </c>
    </row>
    <row r="268" spans="1:5" ht="37.5">
      <c r="A268" s="217" t="s">
        <v>70</v>
      </c>
      <c r="B268" s="218" t="s">
        <v>119</v>
      </c>
      <c r="C268" s="218" t="s">
        <v>539</v>
      </c>
      <c r="D268" s="218" t="s">
        <v>71</v>
      </c>
      <c r="E268" s="219">
        <v>3054.9</v>
      </c>
    </row>
    <row r="269" spans="1:5" ht="18.75">
      <c r="A269" s="217" t="s">
        <v>74</v>
      </c>
      <c r="B269" s="218" t="s">
        <v>119</v>
      </c>
      <c r="C269" s="218" t="s">
        <v>539</v>
      </c>
      <c r="D269" s="218" t="s">
        <v>75</v>
      </c>
      <c r="E269" s="219">
        <v>14.1</v>
      </c>
    </row>
    <row r="270" spans="1:5" ht="56.25">
      <c r="A270" s="214" t="s">
        <v>759</v>
      </c>
      <c r="B270" s="275" t="s">
        <v>119</v>
      </c>
      <c r="C270" s="275" t="s">
        <v>691</v>
      </c>
      <c r="D270" s="275"/>
      <c r="E270" s="268">
        <f>E271</f>
        <v>2868</v>
      </c>
    </row>
    <row r="271" spans="1:5" ht="18.75">
      <c r="A271" s="214" t="s">
        <v>113</v>
      </c>
      <c r="B271" s="275" t="s">
        <v>119</v>
      </c>
      <c r="C271" s="275" t="s">
        <v>692</v>
      </c>
      <c r="D271" s="275"/>
      <c r="E271" s="268">
        <f>E272</f>
        <v>2868</v>
      </c>
    </row>
    <row r="272" spans="1:5" ht="146.25" customHeight="1">
      <c r="A272" s="214" t="s">
        <v>851</v>
      </c>
      <c r="B272" s="215" t="s">
        <v>119</v>
      </c>
      <c r="C272" s="215" t="s">
        <v>540</v>
      </c>
      <c r="D272" s="215"/>
      <c r="E272" s="216">
        <f>E273</f>
        <v>2868</v>
      </c>
    </row>
    <row r="273" spans="1:5" ht="37.5">
      <c r="A273" s="217" t="s">
        <v>82</v>
      </c>
      <c r="B273" s="218" t="s">
        <v>119</v>
      </c>
      <c r="C273" s="218" t="s">
        <v>540</v>
      </c>
      <c r="D273" s="218" t="s">
        <v>83</v>
      </c>
      <c r="E273" s="219">
        <v>2868</v>
      </c>
    </row>
    <row r="274" spans="1:5" ht="18.75">
      <c r="A274" s="214" t="s">
        <v>92</v>
      </c>
      <c r="B274" s="275" t="s">
        <v>119</v>
      </c>
      <c r="C274" s="275" t="s">
        <v>709</v>
      </c>
      <c r="D274" s="275"/>
      <c r="E274" s="268">
        <f>E275</f>
        <v>32.8</v>
      </c>
    </row>
    <row r="275" spans="1:5" ht="18.75">
      <c r="A275" s="214" t="s">
        <v>92</v>
      </c>
      <c r="B275" s="275" t="s">
        <v>119</v>
      </c>
      <c r="C275" s="275" t="s">
        <v>710</v>
      </c>
      <c r="D275" s="275"/>
      <c r="E275" s="268">
        <f>E276</f>
        <v>32.8</v>
      </c>
    </row>
    <row r="276" spans="1:5" ht="243.75">
      <c r="A276" s="358" t="s">
        <v>1053</v>
      </c>
      <c r="B276" s="215" t="s">
        <v>119</v>
      </c>
      <c r="C276" s="215" t="s">
        <v>541</v>
      </c>
      <c r="D276" s="215"/>
      <c r="E276" s="268">
        <f>E277+E278</f>
        <v>32.8</v>
      </c>
    </row>
    <row r="277" spans="1:5" ht="93.75">
      <c r="A277" s="217" t="s">
        <v>68</v>
      </c>
      <c r="B277" s="218" t="s">
        <v>119</v>
      </c>
      <c r="C277" s="218" t="s">
        <v>541</v>
      </c>
      <c r="D277" s="218" t="s">
        <v>69</v>
      </c>
      <c r="E277" s="219">
        <v>27.2</v>
      </c>
    </row>
    <row r="278" spans="1:5" ht="37.5">
      <c r="A278" s="217" t="s">
        <v>70</v>
      </c>
      <c r="B278" s="218" t="s">
        <v>119</v>
      </c>
      <c r="C278" s="218" t="s">
        <v>541</v>
      </c>
      <c r="D278" s="218" t="s">
        <v>71</v>
      </c>
      <c r="E278" s="219">
        <v>5.6</v>
      </c>
    </row>
    <row r="279" spans="1:5" ht="56.25">
      <c r="A279" s="213" t="s">
        <v>542</v>
      </c>
      <c r="B279" s="211" t="s">
        <v>136</v>
      </c>
      <c r="C279" s="211"/>
      <c r="D279" s="211"/>
      <c r="E279" s="212">
        <f>E280+E290+E298+E306+E318+E302</f>
        <v>52587.506</v>
      </c>
    </row>
    <row r="280" spans="1:5" ht="37.5">
      <c r="A280" s="274" t="s">
        <v>758</v>
      </c>
      <c r="B280" s="275" t="s">
        <v>136</v>
      </c>
      <c r="C280" s="275" t="s">
        <v>569</v>
      </c>
      <c r="D280" s="275"/>
      <c r="E280" s="268">
        <f>E281+E284+E287</f>
        <v>99.89999999999999</v>
      </c>
    </row>
    <row r="281" spans="1:5" ht="37.5">
      <c r="A281" s="214" t="s">
        <v>761</v>
      </c>
      <c r="B281" s="275" t="s">
        <v>136</v>
      </c>
      <c r="C281" s="215" t="s">
        <v>571</v>
      </c>
      <c r="D281" s="275"/>
      <c r="E281" s="268">
        <f>E282</f>
        <v>33.3</v>
      </c>
    </row>
    <row r="282" spans="1:5" ht="37.5">
      <c r="A282" s="278" t="s">
        <v>784</v>
      </c>
      <c r="B282" s="275" t="s">
        <v>136</v>
      </c>
      <c r="C282" s="215" t="s">
        <v>783</v>
      </c>
      <c r="D282" s="275"/>
      <c r="E282" s="268">
        <f>E283</f>
        <v>33.3</v>
      </c>
    </row>
    <row r="283" spans="1:7" ht="18.75">
      <c r="A283" s="217" t="s">
        <v>137</v>
      </c>
      <c r="B283" s="277" t="s">
        <v>136</v>
      </c>
      <c r="C283" s="218" t="s">
        <v>783</v>
      </c>
      <c r="D283" s="277" t="s">
        <v>138</v>
      </c>
      <c r="E283" s="270">
        <v>33.3</v>
      </c>
      <c r="G283" s="273">
        <f>E283+E286+E289+E293+E295+E297+E301+E305+E309+E311+E317+E321+E323+E329</f>
        <v>42156.86</v>
      </c>
    </row>
    <row r="284" spans="1:5" ht="75">
      <c r="A284" s="214" t="s">
        <v>782</v>
      </c>
      <c r="B284" s="275" t="s">
        <v>136</v>
      </c>
      <c r="C284" s="215" t="s">
        <v>579</v>
      </c>
      <c r="D284" s="275"/>
      <c r="E284" s="268">
        <f>E285</f>
        <v>33.3</v>
      </c>
    </row>
    <row r="285" spans="1:5" ht="37.5">
      <c r="A285" s="214" t="s">
        <v>749</v>
      </c>
      <c r="B285" s="275" t="s">
        <v>136</v>
      </c>
      <c r="C285" s="215" t="s">
        <v>750</v>
      </c>
      <c r="D285" s="275"/>
      <c r="E285" s="268">
        <f>E286</f>
        <v>33.3</v>
      </c>
    </row>
    <row r="286" spans="1:5" ht="18.75">
      <c r="A286" s="217" t="s">
        <v>137</v>
      </c>
      <c r="B286" s="277" t="s">
        <v>136</v>
      </c>
      <c r="C286" s="277" t="s">
        <v>750</v>
      </c>
      <c r="D286" s="277" t="s">
        <v>138</v>
      </c>
      <c r="E286" s="270">
        <v>33.3</v>
      </c>
    </row>
    <row r="287" spans="1:5" ht="37.5">
      <c r="A287" s="214" t="s">
        <v>785</v>
      </c>
      <c r="B287" s="275" t="s">
        <v>136</v>
      </c>
      <c r="C287" s="275" t="s">
        <v>584</v>
      </c>
      <c r="D287" s="275"/>
      <c r="E287" s="268">
        <f>E288</f>
        <v>33.3</v>
      </c>
    </row>
    <row r="288" spans="1:5" ht="37.5">
      <c r="A288" s="214" t="s">
        <v>747</v>
      </c>
      <c r="B288" s="215" t="s">
        <v>136</v>
      </c>
      <c r="C288" s="215" t="s">
        <v>748</v>
      </c>
      <c r="D288" s="215"/>
      <c r="E288" s="216">
        <v>33.3</v>
      </c>
    </row>
    <row r="289" spans="1:5" ht="18.75">
      <c r="A289" s="217" t="s">
        <v>137</v>
      </c>
      <c r="B289" s="218" t="s">
        <v>136</v>
      </c>
      <c r="C289" s="218" t="s">
        <v>748</v>
      </c>
      <c r="D289" s="218" t="s">
        <v>138</v>
      </c>
      <c r="E289" s="219">
        <v>33.3</v>
      </c>
    </row>
    <row r="290" spans="1:5" ht="56.25">
      <c r="A290" s="214" t="s">
        <v>115</v>
      </c>
      <c r="B290" s="275" t="s">
        <v>136</v>
      </c>
      <c r="C290" s="275" t="s">
        <v>585</v>
      </c>
      <c r="D290" s="275"/>
      <c r="E290" s="268">
        <f>E291</f>
        <v>7070</v>
      </c>
    </row>
    <row r="291" spans="1:5" ht="56.25">
      <c r="A291" s="214" t="s">
        <v>781</v>
      </c>
      <c r="B291" s="275" t="s">
        <v>136</v>
      </c>
      <c r="C291" s="275" t="s">
        <v>587</v>
      </c>
      <c r="D291" s="275"/>
      <c r="E291" s="268">
        <f>E292+E294+E296</f>
        <v>7070</v>
      </c>
    </row>
    <row r="292" spans="1:5" ht="37.5">
      <c r="A292" s="214" t="s">
        <v>733</v>
      </c>
      <c r="B292" s="215" t="s">
        <v>136</v>
      </c>
      <c r="C292" s="215" t="s">
        <v>441</v>
      </c>
      <c r="D292" s="215"/>
      <c r="E292" s="216">
        <f>E293</f>
        <v>35.7</v>
      </c>
    </row>
    <row r="293" spans="1:5" ht="18.75">
      <c r="A293" s="217" t="s">
        <v>137</v>
      </c>
      <c r="B293" s="218" t="s">
        <v>136</v>
      </c>
      <c r="C293" s="218" t="s">
        <v>441</v>
      </c>
      <c r="D293" s="218" t="s">
        <v>138</v>
      </c>
      <c r="E293" s="270">
        <v>35.7</v>
      </c>
    </row>
    <row r="294" spans="1:5" ht="43.5" customHeight="1">
      <c r="A294" s="214" t="s">
        <v>442</v>
      </c>
      <c r="B294" s="215" t="s">
        <v>136</v>
      </c>
      <c r="C294" s="215" t="s">
        <v>443</v>
      </c>
      <c r="D294" s="215"/>
      <c r="E294" s="268">
        <f>E295</f>
        <v>3534.3</v>
      </c>
    </row>
    <row r="295" spans="1:5" ht="18.75">
      <c r="A295" s="217" t="s">
        <v>137</v>
      </c>
      <c r="B295" s="218" t="s">
        <v>136</v>
      </c>
      <c r="C295" s="218" t="s">
        <v>443</v>
      </c>
      <c r="D295" s="218" t="s">
        <v>138</v>
      </c>
      <c r="E295" s="270">
        <v>3534.3</v>
      </c>
    </row>
    <row r="296" spans="1:5" ht="75">
      <c r="A296" s="214" t="s">
        <v>1085</v>
      </c>
      <c r="B296" s="215" t="s">
        <v>136</v>
      </c>
      <c r="C296" s="215" t="s">
        <v>545</v>
      </c>
      <c r="D296" s="215"/>
      <c r="E296" s="216">
        <v>3500</v>
      </c>
    </row>
    <row r="297" spans="1:5" ht="18.75">
      <c r="A297" s="217" t="s">
        <v>137</v>
      </c>
      <c r="B297" s="218" t="s">
        <v>136</v>
      </c>
      <c r="C297" s="218" t="s">
        <v>545</v>
      </c>
      <c r="D297" s="218" t="s">
        <v>138</v>
      </c>
      <c r="E297" s="219">
        <v>3500</v>
      </c>
    </row>
    <row r="298" spans="1:5" ht="75">
      <c r="A298" s="214" t="s">
        <v>76</v>
      </c>
      <c r="B298" s="275" t="s">
        <v>136</v>
      </c>
      <c r="C298" s="275" t="s">
        <v>595</v>
      </c>
      <c r="D298" s="275"/>
      <c r="E298" s="268">
        <f>E299</f>
        <v>100</v>
      </c>
    </row>
    <row r="299" spans="1:5" ht="56.25">
      <c r="A299" s="214" t="s">
        <v>77</v>
      </c>
      <c r="B299" s="275" t="s">
        <v>136</v>
      </c>
      <c r="C299" s="275" t="s">
        <v>607</v>
      </c>
      <c r="D299" s="275"/>
      <c r="E299" s="268">
        <f>E300</f>
        <v>100</v>
      </c>
    </row>
    <row r="300" spans="1:5" ht="37.5">
      <c r="A300" s="269" t="s">
        <v>788</v>
      </c>
      <c r="B300" s="275" t="s">
        <v>136</v>
      </c>
      <c r="C300" s="275" t="s">
        <v>787</v>
      </c>
      <c r="D300" s="275"/>
      <c r="E300" s="268">
        <f>E301</f>
        <v>100</v>
      </c>
    </row>
    <row r="301" spans="1:5" ht="18.75">
      <c r="A301" s="217" t="s">
        <v>137</v>
      </c>
      <c r="B301" s="277" t="s">
        <v>136</v>
      </c>
      <c r="C301" s="277" t="s">
        <v>787</v>
      </c>
      <c r="D301" s="277" t="s">
        <v>138</v>
      </c>
      <c r="E301" s="270">
        <v>100</v>
      </c>
    </row>
    <row r="302" spans="1:5" ht="56.25">
      <c r="A302" s="214" t="s">
        <v>657</v>
      </c>
      <c r="B302" s="275" t="s">
        <v>136</v>
      </c>
      <c r="C302" s="275" t="s">
        <v>658</v>
      </c>
      <c r="D302" s="275"/>
      <c r="E302" s="268">
        <f>E303</f>
        <v>33.4</v>
      </c>
    </row>
    <row r="303" spans="1:5" ht="37.5">
      <c r="A303" s="286" t="s">
        <v>798</v>
      </c>
      <c r="B303" s="275" t="s">
        <v>136</v>
      </c>
      <c r="C303" s="275" t="s">
        <v>795</v>
      </c>
      <c r="D303" s="275"/>
      <c r="E303" s="268">
        <f>E304</f>
        <v>33.4</v>
      </c>
    </row>
    <row r="304" spans="1:5" ht="37.5">
      <c r="A304" s="269" t="s">
        <v>797</v>
      </c>
      <c r="B304" s="275" t="s">
        <v>136</v>
      </c>
      <c r="C304" s="275" t="s">
        <v>796</v>
      </c>
      <c r="D304" s="275"/>
      <c r="E304" s="268">
        <f>E305</f>
        <v>33.4</v>
      </c>
    </row>
    <row r="305" spans="1:5" ht="18.75">
      <c r="A305" s="217" t="s">
        <v>137</v>
      </c>
      <c r="B305" s="277" t="s">
        <v>136</v>
      </c>
      <c r="C305" s="277" t="s">
        <v>796</v>
      </c>
      <c r="D305" s="277" t="s">
        <v>138</v>
      </c>
      <c r="E305" s="270">
        <v>33.4</v>
      </c>
    </row>
    <row r="306" spans="1:5" ht="56.25">
      <c r="A306" s="214" t="s">
        <v>662</v>
      </c>
      <c r="B306" s="275" t="s">
        <v>792</v>
      </c>
      <c r="C306" s="275" t="s">
        <v>663</v>
      </c>
      <c r="D306" s="275"/>
      <c r="E306" s="268">
        <f>E307</f>
        <v>43776.346</v>
      </c>
    </row>
    <row r="307" spans="1:5" ht="37.5">
      <c r="A307" s="214" t="s">
        <v>678</v>
      </c>
      <c r="B307" s="275" t="s">
        <v>136</v>
      </c>
      <c r="C307" s="275" t="s">
        <v>679</v>
      </c>
      <c r="D307" s="275"/>
      <c r="E307" s="268">
        <f>E308+E310+E312+E316</f>
        <v>43776.346</v>
      </c>
    </row>
    <row r="308" spans="1:5" ht="56.25">
      <c r="A308" s="214" t="s">
        <v>142</v>
      </c>
      <c r="B308" s="215" t="s">
        <v>136</v>
      </c>
      <c r="C308" s="215" t="s">
        <v>548</v>
      </c>
      <c r="D308" s="215"/>
      <c r="E308" s="216">
        <f>E309</f>
        <v>632.5</v>
      </c>
    </row>
    <row r="309" spans="1:5" ht="18.75">
      <c r="A309" s="217" t="s">
        <v>137</v>
      </c>
      <c r="B309" s="218" t="s">
        <v>136</v>
      </c>
      <c r="C309" s="292" t="s">
        <v>548</v>
      </c>
      <c r="D309" s="218" t="s">
        <v>138</v>
      </c>
      <c r="E309" s="219">
        <v>632.5</v>
      </c>
    </row>
    <row r="310" spans="1:5" ht="18.75">
      <c r="A310" s="214" t="s">
        <v>141</v>
      </c>
      <c r="B310" s="215" t="s">
        <v>136</v>
      </c>
      <c r="C310" s="215" t="s">
        <v>549</v>
      </c>
      <c r="D310" s="215"/>
      <c r="E310" s="216">
        <f>E311</f>
        <v>22416.91</v>
      </c>
    </row>
    <row r="311" spans="1:5" ht="18.75">
      <c r="A311" s="217" t="s">
        <v>137</v>
      </c>
      <c r="B311" s="218" t="s">
        <v>136</v>
      </c>
      <c r="C311" s="218" t="s">
        <v>549</v>
      </c>
      <c r="D311" s="218" t="s">
        <v>138</v>
      </c>
      <c r="E311" s="344">
        <v>22416.91</v>
      </c>
    </row>
    <row r="312" spans="1:5" ht="18.75">
      <c r="A312" s="214" t="s">
        <v>550</v>
      </c>
      <c r="B312" s="215" t="s">
        <v>136</v>
      </c>
      <c r="C312" s="215" t="s">
        <v>551</v>
      </c>
      <c r="D312" s="215"/>
      <c r="E312" s="216">
        <f>E313+E314+E315</f>
        <v>10411.646</v>
      </c>
    </row>
    <row r="313" spans="1:5" ht="93.75">
      <c r="A313" s="217" t="s">
        <v>68</v>
      </c>
      <c r="B313" s="218" t="s">
        <v>136</v>
      </c>
      <c r="C313" s="218" t="s">
        <v>551</v>
      </c>
      <c r="D313" s="218" t="s">
        <v>69</v>
      </c>
      <c r="E313" s="219">
        <v>9993.546</v>
      </c>
    </row>
    <row r="314" spans="1:5" ht="37.5">
      <c r="A314" s="217" t="s">
        <v>70</v>
      </c>
      <c r="B314" s="218" t="s">
        <v>136</v>
      </c>
      <c r="C314" s="218" t="s">
        <v>551</v>
      </c>
      <c r="D314" s="218" t="s">
        <v>71</v>
      </c>
      <c r="E314" s="219">
        <v>418</v>
      </c>
    </row>
    <row r="315" spans="1:5" ht="18.75">
      <c r="A315" s="217" t="s">
        <v>74</v>
      </c>
      <c r="B315" s="218" t="s">
        <v>136</v>
      </c>
      <c r="C315" s="218" t="s">
        <v>551</v>
      </c>
      <c r="D315" s="218" t="s">
        <v>75</v>
      </c>
      <c r="E315" s="219">
        <v>0.1</v>
      </c>
    </row>
    <row r="316" spans="1:5" ht="56.25">
      <c r="A316" s="287" t="s">
        <v>794</v>
      </c>
      <c r="B316" s="218" t="s">
        <v>136</v>
      </c>
      <c r="C316" s="266" t="s">
        <v>793</v>
      </c>
      <c r="D316" s="218"/>
      <c r="E316" s="219">
        <f>E317</f>
        <v>10315.29</v>
      </c>
    </row>
    <row r="317" spans="1:5" ht="18.75">
      <c r="A317" s="217" t="s">
        <v>137</v>
      </c>
      <c r="B317" s="218" t="s">
        <v>136</v>
      </c>
      <c r="C317" s="218" t="s">
        <v>793</v>
      </c>
      <c r="D317" s="218" t="s">
        <v>138</v>
      </c>
      <c r="E317" s="219">
        <v>10315.29</v>
      </c>
    </row>
    <row r="318" spans="1:5" ht="18.75">
      <c r="A318" s="214" t="s">
        <v>92</v>
      </c>
      <c r="B318" s="275" t="s">
        <v>136</v>
      </c>
      <c r="C318" s="275" t="s">
        <v>709</v>
      </c>
      <c r="D318" s="275"/>
      <c r="E318" s="268">
        <f>E319</f>
        <v>1507.86</v>
      </c>
    </row>
    <row r="319" spans="1:5" ht="18.75">
      <c r="A319" s="214" t="s">
        <v>92</v>
      </c>
      <c r="B319" s="275" t="s">
        <v>792</v>
      </c>
      <c r="C319" s="275" t="s">
        <v>710</v>
      </c>
      <c r="D319" s="275"/>
      <c r="E319" s="268">
        <f>E320+E322+E324+E326+E330+E328</f>
        <v>1507.86</v>
      </c>
    </row>
    <row r="320" spans="1:5" ht="56.25">
      <c r="A320" s="214" t="s">
        <v>143</v>
      </c>
      <c r="B320" s="215" t="s">
        <v>136</v>
      </c>
      <c r="C320" s="215" t="s">
        <v>552</v>
      </c>
      <c r="D320" s="215"/>
      <c r="E320" s="216">
        <f>E321</f>
        <v>1157.3</v>
      </c>
    </row>
    <row r="321" spans="1:5" ht="18.75">
      <c r="A321" s="217" t="s">
        <v>137</v>
      </c>
      <c r="B321" s="218" t="s">
        <v>136</v>
      </c>
      <c r="C321" s="218" t="s">
        <v>552</v>
      </c>
      <c r="D321" s="218" t="s">
        <v>138</v>
      </c>
      <c r="E321" s="219">
        <v>1157.3</v>
      </c>
    </row>
    <row r="322" spans="1:5" ht="56.25">
      <c r="A322" s="214" t="s">
        <v>553</v>
      </c>
      <c r="B322" s="215" t="s">
        <v>136</v>
      </c>
      <c r="C322" s="215" t="s">
        <v>554</v>
      </c>
      <c r="D322" s="215"/>
      <c r="E322" s="216">
        <f>E323</f>
        <v>72.1</v>
      </c>
    </row>
    <row r="323" spans="1:5" ht="18.75">
      <c r="A323" s="217" t="s">
        <v>137</v>
      </c>
      <c r="B323" s="218" t="s">
        <v>136</v>
      </c>
      <c r="C323" s="218" t="s">
        <v>554</v>
      </c>
      <c r="D323" s="218" t="s">
        <v>138</v>
      </c>
      <c r="E323" s="219">
        <v>72.1</v>
      </c>
    </row>
    <row r="324" spans="1:5" ht="150">
      <c r="A324" s="220" t="s">
        <v>555</v>
      </c>
      <c r="B324" s="215" t="s">
        <v>136</v>
      </c>
      <c r="C324" s="215" t="s">
        <v>556</v>
      </c>
      <c r="D324" s="215"/>
      <c r="E324" s="216">
        <f>E325</f>
        <v>4.5</v>
      </c>
    </row>
    <row r="325" spans="1:5" ht="37.5">
      <c r="A325" s="217" t="s">
        <v>70</v>
      </c>
      <c r="B325" s="218" t="s">
        <v>136</v>
      </c>
      <c r="C325" s="218" t="s">
        <v>556</v>
      </c>
      <c r="D325" s="218" t="s">
        <v>71</v>
      </c>
      <c r="E325" s="219">
        <v>4.5</v>
      </c>
    </row>
    <row r="326" spans="1:5" ht="262.5">
      <c r="A326" s="220" t="s">
        <v>557</v>
      </c>
      <c r="B326" s="215" t="s">
        <v>136</v>
      </c>
      <c r="C326" s="215" t="s">
        <v>558</v>
      </c>
      <c r="D326" s="215"/>
      <c r="E326" s="216">
        <f>E327</f>
        <v>4.5</v>
      </c>
    </row>
    <row r="327" spans="1:5" ht="37.5">
      <c r="A327" s="217" t="s">
        <v>70</v>
      </c>
      <c r="B327" s="218" t="s">
        <v>136</v>
      </c>
      <c r="C327" s="218" t="s">
        <v>558</v>
      </c>
      <c r="D327" s="218" t="s">
        <v>71</v>
      </c>
      <c r="E327" s="219">
        <v>4.5</v>
      </c>
    </row>
    <row r="328" spans="1:5" ht="174.75" customHeight="1">
      <c r="A328" s="282" t="s">
        <v>855</v>
      </c>
      <c r="B328" s="215" t="s">
        <v>136</v>
      </c>
      <c r="C328" s="215" t="s">
        <v>559</v>
      </c>
      <c r="D328" s="215"/>
      <c r="E328" s="268">
        <f>E329</f>
        <v>259.46</v>
      </c>
    </row>
    <row r="329" spans="1:5" ht="18.75">
      <c r="A329" s="217" t="s">
        <v>137</v>
      </c>
      <c r="B329" s="215" t="s">
        <v>136</v>
      </c>
      <c r="C329" s="215" t="s">
        <v>559</v>
      </c>
      <c r="D329" s="215" t="s">
        <v>138</v>
      </c>
      <c r="E329" s="268">
        <v>259.46</v>
      </c>
    </row>
    <row r="330" spans="1:5" ht="168.75">
      <c r="A330" s="282" t="s">
        <v>830</v>
      </c>
      <c r="B330" s="215" t="s">
        <v>136</v>
      </c>
      <c r="C330" s="275" t="s">
        <v>560</v>
      </c>
      <c r="D330" s="275"/>
      <c r="E330" s="268">
        <f>E331</f>
        <v>10</v>
      </c>
    </row>
    <row r="331" spans="1:5" ht="37.5">
      <c r="A331" s="217" t="s">
        <v>70</v>
      </c>
      <c r="B331" s="218" t="s">
        <v>136</v>
      </c>
      <c r="C331" s="218" t="s">
        <v>560</v>
      </c>
      <c r="D331" s="218" t="s">
        <v>71</v>
      </c>
      <c r="E331" s="219">
        <v>10</v>
      </c>
    </row>
  </sheetData>
  <sheetProtection/>
  <mergeCells count="6">
    <mergeCell ref="A9:A10"/>
    <mergeCell ref="B9:B10"/>
    <mergeCell ref="C9:C10"/>
    <mergeCell ref="D9:D10"/>
    <mergeCell ref="E9:E10"/>
    <mergeCell ref="A6:E6"/>
  </mergeCells>
  <printOptions/>
  <pageMargins left="0.984251968503937" right="0.1968503937007874" top="0.1968503937007874" bottom="0.1968503937007874" header="0.5118110236220472" footer="0.5118110236220472"/>
  <pageSetup fitToHeight="25" fitToWidth="1" horizontalDpi="600" verticalDpi="600" orientation="portrait" paperSize="9" scale="70" r:id="rId1"/>
</worksheet>
</file>

<file path=xl/worksheets/sheet30.xml><?xml version="1.0" encoding="utf-8"?>
<worksheet xmlns="http://schemas.openxmlformats.org/spreadsheetml/2006/main" xmlns:r="http://schemas.openxmlformats.org/officeDocument/2006/relationships">
  <dimension ref="A1:H25"/>
  <sheetViews>
    <sheetView zoomScalePageLayoutView="0" workbookViewId="0" topLeftCell="A1">
      <selection activeCell="S9" sqref="S9"/>
    </sheetView>
  </sheetViews>
  <sheetFormatPr defaultColWidth="9.00390625" defaultRowHeight="12.75"/>
  <cols>
    <col min="1" max="1" width="44.875" style="1" customWidth="1"/>
    <col min="2" max="2" width="12.625" style="1" customWidth="1"/>
    <col min="3" max="3" width="14.75390625" style="1" customWidth="1"/>
    <col min="4" max="16384" width="9.125" style="1" customWidth="1"/>
  </cols>
  <sheetData>
    <row r="1" spans="1:3" ht="18.75">
      <c r="A1" s="415" t="s">
        <v>177</v>
      </c>
      <c r="B1" s="415"/>
      <c r="C1" s="431"/>
    </row>
    <row r="2" spans="1:3" ht="18.75">
      <c r="A2" s="415" t="s">
        <v>145</v>
      </c>
      <c r="B2" s="415"/>
      <c r="C2" s="431"/>
    </row>
    <row r="3" spans="1:3" ht="18.75">
      <c r="A3" s="415" t="s">
        <v>286</v>
      </c>
      <c r="B3" s="415"/>
      <c r="C3" s="431"/>
    </row>
    <row r="4" spans="1:3" ht="18.75">
      <c r="A4" s="423" t="s">
        <v>826</v>
      </c>
      <c r="B4" s="423"/>
      <c r="C4" s="423"/>
    </row>
    <row r="5" spans="1:3" ht="18.75">
      <c r="A5" s="12"/>
      <c r="B5" s="12"/>
      <c r="C5" s="12"/>
    </row>
    <row r="6" spans="1:3" ht="18.75">
      <c r="A6" s="415" t="s">
        <v>336</v>
      </c>
      <c r="B6" s="428"/>
      <c r="C6" s="431"/>
    </row>
    <row r="7" spans="1:3" ht="18.75">
      <c r="A7" s="85"/>
      <c r="B7" s="12"/>
      <c r="C7" s="12"/>
    </row>
    <row r="8" spans="1:3" ht="14.25" customHeight="1">
      <c r="A8" s="419" t="s">
        <v>341</v>
      </c>
      <c r="B8" s="428"/>
      <c r="C8" s="431"/>
    </row>
    <row r="9" spans="1:3" ht="108.75" customHeight="1">
      <c r="A9" s="421" t="s">
        <v>342</v>
      </c>
      <c r="B9" s="428"/>
      <c r="C9" s="431"/>
    </row>
    <row r="10" spans="1:3" ht="12.75" customHeight="1">
      <c r="A10" s="82"/>
      <c r="B10" s="12"/>
      <c r="C10" s="12"/>
    </row>
    <row r="11" spans="1:3" ht="18.75">
      <c r="A11" s="150"/>
      <c r="B11" s="12"/>
      <c r="C11" s="12"/>
    </row>
    <row r="12" spans="1:8" ht="18.75" customHeight="1">
      <c r="A12" s="33" t="s">
        <v>180</v>
      </c>
      <c r="B12" s="178" t="s">
        <v>46</v>
      </c>
      <c r="C12" s="175"/>
      <c r="E12" s="48"/>
      <c r="F12" s="48"/>
      <c r="G12" s="48"/>
      <c r="H12" s="48"/>
    </row>
    <row r="13" spans="1:8" ht="18.75">
      <c r="A13" s="181"/>
      <c r="B13" s="179" t="s">
        <v>347</v>
      </c>
      <c r="C13" s="177" t="s">
        <v>810</v>
      </c>
      <c r="E13" s="48"/>
      <c r="F13" s="48"/>
      <c r="G13" s="48"/>
      <c r="H13" s="48"/>
    </row>
    <row r="14" spans="1:8" ht="18.75">
      <c r="A14" s="34" t="s">
        <v>181</v>
      </c>
      <c r="B14" s="183">
        <f>SUM(B16:B24)</f>
        <v>1157.3000000000002</v>
      </c>
      <c r="C14" s="183">
        <f>SUM(C16:C24)</f>
        <v>1157.3000000000002</v>
      </c>
      <c r="E14" s="48"/>
      <c r="F14" s="2"/>
      <c r="G14" s="48"/>
      <c r="H14" s="2"/>
    </row>
    <row r="15" spans="1:8" ht="13.5" customHeight="1">
      <c r="A15" s="31"/>
      <c r="B15" s="184"/>
      <c r="C15" s="184"/>
      <c r="E15" s="48"/>
      <c r="F15" s="146"/>
      <c r="G15" s="48"/>
      <c r="H15" s="2"/>
    </row>
    <row r="16" spans="1:8" ht="18.75">
      <c r="A16" s="35" t="s">
        <v>191</v>
      </c>
      <c r="B16" s="157">
        <v>415.7</v>
      </c>
      <c r="C16" s="157">
        <v>415.7</v>
      </c>
      <c r="E16" s="48"/>
      <c r="F16" s="2"/>
      <c r="G16" s="48"/>
      <c r="H16" s="2"/>
    </row>
    <row r="17" spans="1:8" ht="18.75">
      <c r="A17" s="143" t="s">
        <v>182</v>
      </c>
      <c r="B17" s="157">
        <v>201.2</v>
      </c>
      <c r="C17" s="157">
        <v>201.2</v>
      </c>
      <c r="E17" s="48"/>
      <c r="F17" s="2"/>
      <c r="G17" s="48"/>
      <c r="H17" s="2"/>
    </row>
    <row r="18" spans="1:8" ht="18.75">
      <c r="A18" s="35" t="s">
        <v>183</v>
      </c>
      <c r="B18" s="157">
        <v>135.5</v>
      </c>
      <c r="C18" s="157">
        <v>135.5</v>
      </c>
      <c r="E18" s="48"/>
      <c r="F18" s="2"/>
      <c r="G18" s="48"/>
      <c r="H18" s="2"/>
    </row>
    <row r="19" spans="1:8" ht="18.75">
      <c r="A19" s="35" t="s">
        <v>184</v>
      </c>
      <c r="B19" s="157">
        <v>70.7</v>
      </c>
      <c r="C19" s="157">
        <v>70.7</v>
      </c>
      <c r="E19" s="48"/>
      <c r="F19" s="2"/>
      <c r="G19" s="48"/>
      <c r="H19" s="2"/>
    </row>
    <row r="20" spans="1:8" ht="18.75">
      <c r="A20" s="35" t="s">
        <v>185</v>
      </c>
      <c r="B20" s="157">
        <v>38.2</v>
      </c>
      <c r="C20" s="157">
        <v>38.2</v>
      </c>
      <c r="E20" s="48"/>
      <c r="F20" s="2"/>
      <c r="G20" s="48"/>
      <c r="H20" s="2"/>
    </row>
    <row r="21" spans="1:8" ht="18.75">
      <c r="A21" s="143" t="s">
        <v>186</v>
      </c>
      <c r="B21" s="157">
        <v>13.3</v>
      </c>
      <c r="C21" s="157">
        <v>13.3</v>
      </c>
      <c r="E21" s="48"/>
      <c r="F21" s="2"/>
      <c r="G21" s="48"/>
      <c r="H21" s="2"/>
    </row>
    <row r="22" spans="1:8" ht="18.75">
      <c r="A22" s="143" t="s">
        <v>187</v>
      </c>
      <c r="B22" s="157">
        <v>58.2</v>
      </c>
      <c r="C22" s="157">
        <v>58.2</v>
      </c>
      <c r="E22" s="48"/>
      <c r="F22" s="48"/>
      <c r="G22" s="48"/>
      <c r="H22" s="48"/>
    </row>
    <row r="23" spans="1:8" ht="18.75">
      <c r="A23" s="143" t="s">
        <v>189</v>
      </c>
      <c r="B23" s="157">
        <v>176.3</v>
      </c>
      <c r="C23" s="157">
        <v>176.3</v>
      </c>
      <c r="E23" s="48"/>
      <c r="F23" s="48"/>
      <c r="G23" s="48"/>
      <c r="H23" s="48"/>
    </row>
    <row r="24" spans="1:8" ht="18.75">
      <c r="A24" s="143" t="s">
        <v>188</v>
      </c>
      <c r="B24" s="157">
        <v>48.2</v>
      </c>
      <c r="C24" s="157">
        <v>48.2</v>
      </c>
      <c r="E24" s="48"/>
      <c r="F24" s="48"/>
      <c r="G24" s="48"/>
      <c r="H24" s="48"/>
    </row>
    <row r="25" spans="2:8" ht="15.75">
      <c r="B25" s="182"/>
      <c r="E25" s="48"/>
      <c r="F25" s="48"/>
      <c r="G25" s="48"/>
      <c r="H25" s="48"/>
    </row>
  </sheetData>
  <sheetProtection/>
  <mergeCells count="7">
    <mergeCell ref="A8:C8"/>
    <mergeCell ref="A9:C9"/>
    <mergeCell ref="A1:C1"/>
    <mergeCell ref="A2:C2"/>
    <mergeCell ref="A3:C3"/>
    <mergeCell ref="A4:C4"/>
    <mergeCell ref="A6:C6"/>
  </mergeCell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F40"/>
  <sheetViews>
    <sheetView zoomScalePageLayoutView="0" workbookViewId="0" topLeftCell="A1">
      <selection activeCell="C13" sqref="C13:D14"/>
    </sheetView>
  </sheetViews>
  <sheetFormatPr defaultColWidth="9.00390625" defaultRowHeight="12.75"/>
  <cols>
    <col min="1" max="1" width="35.125" style="4" customWidth="1"/>
    <col min="2" max="2" width="19.375" style="3" hidden="1" customWidth="1"/>
    <col min="3" max="3" width="19.375" style="3" customWidth="1"/>
    <col min="4" max="4" width="21.875" style="3" customWidth="1"/>
    <col min="5" max="5" width="16.00390625" style="3" customWidth="1"/>
    <col min="6" max="16384" width="9.125" style="3" customWidth="1"/>
  </cols>
  <sheetData>
    <row r="1" spans="1:4" ht="18.75">
      <c r="A1" s="423" t="s">
        <v>325</v>
      </c>
      <c r="B1" s="424"/>
      <c r="C1" s="424"/>
      <c r="D1" s="424"/>
    </row>
    <row r="2" spans="1:4" ht="18.75">
      <c r="A2" s="423" t="s">
        <v>277</v>
      </c>
      <c r="B2" s="424"/>
      <c r="C2" s="424"/>
      <c r="D2" s="424"/>
    </row>
    <row r="3" spans="1:4" ht="18.75">
      <c r="A3" s="423" t="s">
        <v>45</v>
      </c>
      <c r="B3" s="424"/>
      <c r="C3" s="424"/>
      <c r="D3" s="424"/>
    </row>
    <row r="4" spans="1:4" ht="18.75" customHeight="1">
      <c r="A4" s="418" t="s">
        <v>1094</v>
      </c>
      <c r="B4" s="418"/>
      <c r="C4" s="418"/>
      <c r="D4" s="418"/>
    </row>
    <row r="5" spans="1:4" ht="18.75">
      <c r="A5" s="72"/>
      <c r="B5" s="73"/>
      <c r="C5" s="73"/>
      <c r="D5" s="73"/>
    </row>
    <row r="6" spans="1:4" ht="15.75" customHeight="1">
      <c r="A6" s="74"/>
      <c r="B6" s="414" t="s">
        <v>197</v>
      </c>
      <c r="C6" s="414"/>
      <c r="D6" s="414"/>
    </row>
    <row r="7" spans="1:4" ht="15.75" customHeight="1">
      <c r="A7" s="74"/>
      <c r="B7" s="414"/>
      <c r="C7" s="414"/>
      <c r="D7" s="414"/>
    </row>
    <row r="8" spans="1:4" ht="18.75">
      <c r="A8" s="74"/>
      <c r="B8" s="73"/>
      <c r="C8" s="73"/>
      <c r="D8" s="73"/>
    </row>
    <row r="9" spans="1:4" ht="19.5" customHeight="1">
      <c r="A9" s="419" t="s">
        <v>193</v>
      </c>
      <c r="B9" s="419"/>
      <c r="C9" s="419"/>
      <c r="D9" s="419"/>
    </row>
    <row r="10" spans="1:4" ht="75" customHeight="1">
      <c r="A10" s="421" t="s">
        <v>1093</v>
      </c>
      <c r="B10" s="421"/>
      <c r="C10" s="421"/>
      <c r="D10" s="421"/>
    </row>
    <row r="11" spans="1:4" ht="18.75">
      <c r="A11" s="31"/>
      <c r="B11" s="73"/>
      <c r="C11" s="73"/>
      <c r="D11" s="73"/>
    </row>
    <row r="12" spans="1:4" ht="15.75" customHeight="1">
      <c r="A12" s="244"/>
      <c r="B12" s="73"/>
      <c r="C12" s="73"/>
      <c r="D12" s="73"/>
    </row>
    <row r="13" spans="1:6" ht="70.5" customHeight="1">
      <c r="A13" s="33" t="s">
        <v>180</v>
      </c>
      <c r="B13" s="53" t="s">
        <v>335</v>
      </c>
      <c r="C13" s="435" t="s">
        <v>46</v>
      </c>
      <c r="D13" s="442"/>
      <c r="E13" s="158"/>
      <c r="F13" s="9"/>
    </row>
    <row r="14" spans="1:6" ht="18.75" customHeight="1">
      <c r="A14" s="349" t="s">
        <v>181</v>
      </c>
      <c r="B14" s="246">
        <f>SUM(B16:B16)</f>
        <v>0</v>
      </c>
      <c r="C14" s="176" t="s">
        <v>348</v>
      </c>
      <c r="D14" s="176" t="s">
        <v>827</v>
      </c>
      <c r="F14" s="9"/>
    </row>
    <row r="15" spans="1:4" ht="37.5">
      <c r="A15" s="173" t="s">
        <v>190</v>
      </c>
      <c r="B15" s="250"/>
      <c r="C15" s="251">
        <v>35.7</v>
      </c>
      <c r="D15" s="252">
        <v>35.7</v>
      </c>
    </row>
    <row r="16" spans="1:5" ht="18.75">
      <c r="A16" s="253"/>
      <c r="B16" s="255"/>
      <c r="C16" s="256"/>
      <c r="D16" s="257"/>
      <c r="E16" s="160"/>
    </row>
    <row r="17" spans="1:4" ht="18.75">
      <c r="A17" s="69"/>
      <c r="B17" s="73"/>
      <c r="C17" s="73"/>
      <c r="D17" s="73"/>
    </row>
    <row r="18" spans="1:4" ht="18.75">
      <c r="A18" s="69"/>
      <c r="B18" s="73"/>
      <c r="C18" s="73"/>
      <c r="D18" s="73"/>
    </row>
    <row r="19" ht="15.75">
      <c r="A19" s="78"/>
    </row>
    <row r="20" ht="15.75">
      <c r="A20" s="70"/>
    </row>
    <row r="21" ht="15.75">
      <c r="A21" s="70"/>
    </row>
    <row r="22" ht="15.75">
      <c r="A22" s="70"/>
    </row>
    <row r="23" ht="15.75">
      <c r="A23" s="70"/>
    </row>
    <row r="24" ht="15.75">
      <c r="A24" s="70"/>
    </row>
    <row r="25" ht="15.75">
      <c r="A25" s="70"/>
    </row>
    <row r="26" ht="15.75">
      <c r="A26" s="70"/>
    </row>
    <row r="27" ht="15.75">
      <c r="A27" s="70"/>
    </row>
    <row r="28" ht="15.75">
      <c r="A28" s="78"/>
    </row>
    <row r="29" ht="15.75">
      <c r="A29" s="78"/>
    </row>
    <row r="30" ht="15.75">
      <c r="A30" s="70"/>
    </row>
    <row r="31" ht="15.75">
      <c r="A31" s="70"/>
    </row>
    <row r="32" ht="15.75">
      <c r="A32" s="78"/>
    </row>
    <row r="33" ht="15.75">
      <c r="A33" s="78"/>
    </row>
    <row r="34" ht="15.75">
      <c r="A34" s="78"/>
    </row>
    <row r="35" ht="15.75">
      <c r="A35" s="78"/>
    </row>
    <row r="36" ht="15.75">
      <c r="A36" s="78"/>
    </row>
    <row r="37" ht="15.75">
      <c r="A37" s="78"/>
    </row>
    <row r="38" ht="15.75">
      <c r="A38" s="78"/>
    </row>
    <row r="39" ht="15.75">
      <c r="A39" s="10"/>
    </row>
    <row r="40" ht="15.75">
      <c r="A40" s="79"/>
    </row>
  </sheetData>
  <sheetProtection/>
  <mergeCells count="9">
    <mergeCell ref="A9:D9"/>
    <mergeCell ref="A10:D10"/>
    <mergeCell ref="C13:D13"/>
    <mergeCell ref="A1:D1"/>
    <mergeCell ref="A2:D2"/>
    <mergeCell ref="A3:D3"/>
    <mergeCell ref="A4:D4"/>
    <mergeCell ref="B6:D6"/>
    <mergeCell ref="B7:D7"/>
  </mergeCells>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A1:C36"/>
  <sheetViews>
    <sheetView zoomScalePageLayoutView="0" workbookViewId="0" topLeftCell="A1">
      <selection activeCell="G13" sqref="G13"/>
    </sheetView>
  </sheetViews>
  <sheetFormatPr defaultColWidth="9.00390625" defaultRowHeight="12.75"/>
  <cols>
    <col min="1" max="1" width="40.125" style="4" customWidth="1"/>
    <col min="2" max="2" width="20.75390625" style="3" customWidth="1"/>
    <col min="3" max="3" width="17.00390625" style="3" customWidth="1"/>
    <col min="4" max="16384" width="9.125" style="3" customWidth="1"/>
  </cols>
  <sheetData>
    <row r="1" spans="1:3" ht="18.75">
      <c r="A1" s="423" t="s">
        <v>177</v>
      </c>
      <c r="B1" s="429"/>
      <c r="C1" s="416"/>
    </row>
    <row r="2" spans="1:3" ht="18.75">
      <c r="A2" s="423" t="s">
        <v>277</v>
      </c>
      <c r="B2" s="429"/>
      <c r="C2" s="416"/>
    </row>
    <row r="3" spans="1:3" ht="18.75">
      <c r="A3" s="423" t="s">
        <v>45</v>
      </c>
      <c r="B3" s="429"/>
      <c r="C3" s="416"/>
    </row>
    <row r="4" spans="1:3" ht="18.75">
      <c r="A4" s="423" t="s">
        <v>824</v>
      </c>
      <c r="B4" s="429"/>
      <c r="C4" s="416"/>
    </row>
    <row r="5" spans="1:2" ht="18.75">
      <c r="A5" s="72"/>
      <c r="B5" s="73"/>
    </row>
    <row r="6" spans="1:3" ht="18" customHeight="1">
      <c r="A6" s="74"/>
      <c r="B6" s="423" t="s">
        <v>337</v>
      </c>
      <c r="C6" s="416"/>
    </row>
    <row r="7" spans="1:2" ht="15.75" customHeight="1">
      <c r="A7" s="414"/>
      <c r="B7" s="414"/>
    </row>
    <row r="8" spans="1:2" ht="21" customHeight="1">
      <c r="A8" s="64"/>
      <c r="B8" s="73"/>
    </row>
    <row r="9" spans="1:3" ht="78" customHeight="1">
      <c r="A9" s="419" t="s">
        <v>1085</v>
      </c>
      <c r="B9" s="429"/>
      <c r="C9" s="416"/>
    </row>
    <row r="10" spans="1:2" ht="18.75" customHeight="1">
      <c r="A10" s="58"/>
      <c r="B10" s="295" t="s">
        <v>198</v>
      </c>
    </row>
    <row r="11" spans="1:3" ht="46.5" customHeight="1">
      <c r="A11" s="71" t="s">
        <v>180</v>
      </c>
      <c r="B11" s="435" t="s">
        <v>46</v>
      </c>
      <c r="C11" s="442"/>
    </row>
    <row r="12" spans="1:3" ht="18.75">
      <c r="A12" s="349" t="s">
        <v>181</v>
      </c>
      <c r="B12" s="176" t="s">
        <v>348</v>
      </c>
      <c r="C12" s="176" t="s">
        <v>827</v>
      </c>
    </row>
    <row r="13" spans="1:2" ht="20.25" customHeight="1">
      <c r="A13" s="55"/>
      <c r="B13" s="187"/>
    </row>
    <row r="14" spans="1:3" ht="40.5" customHeight="1">
      <c r="A14" s="75" t="s">
        <v>190</v>
      </c>
      <c r="B14" s="188">
        <v>3500</v>
      </c>
      <c r="C14" s="188">
        <v>3500</v>
      </c>
    </row>
    <row r="15" spans="1:2" ht="18.75">
      <c r="A15" s="69"/>
      <c r="B15" s="351"/>
    </row>
    <row r="16" spans="1:2" ht="15.75">
      <c r="A16" s="70"/>
      <c r="B16" s="9"/>
    </row>
    <row r="17" spans="1:2" ht="15.75">
      <c r="A17" s="70"/>
      <c r="B17" s="9"/>
    </row>
    <row r="18" ht="15.75">
      <c r="A18" s="70"/>
    </row>
    <row r="19" ht="15.75">
      <c r="A19" s="70"/>
    </row>
    <row r="20" ht="18.75">
      <c r="A20" s="343"/>
    </row>
    <row r="21" ht="15.75">
      <c r="A21" s="70"/>
    </row>
    <row r="22" ht="15.75">
      <c r="A22" s="70"/>
    </row>
    <row r="23" ht="15.75">
      <c r="A23" s="70"/>
    </row>
    <row r="24" ht="15.75">
      <c r="A24" s="78"/>
    </row>
    <row r="25" ht="15.75">
      <c r="A25" s="78"/>
    </row>
    <row r="26" ht="15.75">
      <c r="A26" s="70"/>
    </row>
    <row r="27" ht="15.75">
      <c r="A27" s="70"/>
    </row>
    <row r="28" ht="15.75">
      <c r="A28" s="78"/>
    </row>
    <row r="29" ht="15.75">
      <c r="A29" s="78"/>
    </row>
    <row r="30" ht="15.75">
      <c r="A30" s="78"/>
    </row>
    <row r="31" ht="15.75">
      <c r="A31" s="78"/>
    </row>
    <row r="32" ht="15.75">
      <c r="A32" s="78"/>
    </row>
    <row r="33" ht="15.75">
      <c r="A33" s="78"/>
    </row>
    <row r="34" ht="15.75">
      <c r="A34" s="78"/>
    </row>
    <row r="35" ht="15.75">
      <c r="A35" s="10"/>
    </row>
    <row r="36" ht="15.75">
      <c r="A36" s="79"/>
    </row>
  </sheetData>
  <sheetProtection/>
  <mergeCells count="8">
    <mergeCell ref="A1:C1"/>
    <mergeCell ref="B11:C11"/>
    <mergeCell ref="A9:C9"/>
    <mergeCell ref="B6:C6"/>
    <mergeCell ref="A4:C4"/>
    <mergeCell ref="A3:C3"/>
    <mergeCell ref="A2:C2"/>
    <mergeCell ref="A7:B7"/>
  </mergeCell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pageSetUpPr fitToPage="1"/>
  </sheetPr>
  <dimension ref="A1:H955"/>
  <sheetViews>
    <sheetView zoomScalePageLayoutView="0" workbookViewId="0" topLeftCell="A1">
      <selection activeCell="H12" sqref="H12"/>
    </sheetView>
  </sheetViews>
  <sheetFormatPr defaultColWidth="9.00390625" defaultRowHeight="12.75"/>
  <cols>
    <col min="1" max="1" width="4.125" style="1" customWidth="1"/>
    <col min="2" max="2" width="45.375" style="1" customWidth="1"/>
    <col min="3" max="3" width="16.375" style="1" customWidth="1"/>
    <col min="4" max="4" width="16.75390625" style="1" customWidth="1"/>
    <col min="5" max="5" width="10.125" style="1" customWidth="1"/>
    <col min="6" max="6" width="14.125" style="1" customWidth="1"/>
    <col min="7" max="7" width="9.125" style="1" customWidth="1"/>
    <col min="8" max="8" width="12.625" style="1" customWidth="1"/>
    <col min="9" max="9" width="9.125" style="1" customWidth="1"/>
    <col min="10" max="16384" width="9.125" style="1" customWidth="1"/>
  </cols>
  <sheetData>
    <row r="1" spans="2:7" ht="18.75">
      <c r="B1" s="380" t="s">
        <v>177</v>
      </c>
      <c r="C1" s="380"/>
      <c r="D1" s="445"/>
      <c r="E1" s="29"/>
      <c r="F1" s="6"/>
      <c r="G1" s="6"/>
    </row>
    <row r="2" spans="2:7" ht="18.75">
      <c r="B2" s="380" t="s">
        <v>345</v>
      </c>
      <c r="C2" s="380"/>
      <c r="D2" s="445"/>
      <c r="E2" s="29"/>
      <c r="F2" s="6"/>
      <c r="G2" s="6"/>
    </row>
    <row r="3" spans="2:7" ht="18.75">
      <c r="B3" s="380" t="s">
        <v>45</v>
      </c>
      <c r="C3" s="380"/>
      <c r="D3" s="445"/>
      <c r="E3" s="29"/>
      <c r="F3" s="6"/>
      <c r="G3" s="6"/>
    </row>
    <row r="4" spans="1:7" ht="18.75">
      <c r="A4" s="423" t="s">
        <v>739</v>
      </c>
      <c r="B4" s="423"/>
      <c r="C4" s="423"/>
      <c r="D4" s="423"/>
      <c r="E4" s="240"/>
      <c r="F4" s="240"/>
      <c r="G4" s="240"/>
    </row>
    <row r="5" spans="2:3" ht="18.75">
      <c r="B5" s="12"/>
      <c r="C5" s="12"/>
    </row>
    <row r="6" spans="2:4" ht="18.75">
      <c r="B6" s="415" t="s">
        <v>1087</v>
      </c>
      <c r="C6" s="415"/>
      <c r="D6" s="391"/>
    </row>
    <row r="7" spans="2:3" ht="18.75">
      <c r="B7" s="415"/>
      <c r="C7" s="415"/>
    </row>
    <row r="8" spans="2:4" ht="18.75">
      <c r="B8" s="419" t="s">
        <v>196</v>
      </c>
      <c r="C8" s="428"/>
      <c r="D8" s="391"/>
    </row>
    <row r="9" spans="2:4" ht="145.5" customHeight="1">
      <c r="B9" s="421" t="s">
        <v>740</v>
      </c>
      <c r="C9" s="426"/>
      <c r="D9" s="391"/>
    </row>
    <row r="10" spans="2:3" ht="18.75">
      <c r="B10" s="31"/>
      <c r="C10" s="32"/>
    </row>
    <row r="11" spans="2:4" ht="16.5">
      <c r="B11" s="443" t="s">
        <v>180</v>
      </c>
      <c r="C11" s="435" t="s">
        <v>46</v>
      </c>
      <c r="D11" s="442"/>
    </row>
    <row r="12" spans="2:8" ht="18.75">
      <c r="B12" s="444"/>
      <c r="C12" s="176" t="s">
        <v>348</v>
      </c>
      <c r="D12" s="176" t="s">
        <v>827</v>
      </c>
      <c r="E12" s="4"/>
      <c r="H12" s="57"/>
    </row>
    <row r="13" spans="2:8" ht="18.75">
      <c r="B13" s="349" t="s">
        <v>181</v>
      </c>
      <c r="C13" s="350">
        <f>C15+C16+C17+C18+C19+C20+C21+C22+C23+C24</f>
        <v>259.46000000000004</v>
      </c>
      <c r="D13" s="350">
        <f>D15+D16+D17+D18+D19+D20+D21+D22+D23+D24</f>
        <v>259.46000000000004</v>
      </c>
      <c r="E13" s="4"/>
      <c r="H13" s="57"/>
    </row>
    <row r="14" spans="2:5" ht="18.75">
      <c r="B14" s="31"/>
      <c r="C14" s="168"/>
      <c r="D14" s="4"/>
      <c r="E14" s="4"/>
    </row>
    <row r="15" spans="2:5" ht="18.75">
      <c r="B15" s="35" t="s">
        <v>182</v>
      </c>
      <c r="C15" s="169">
        <v>25.946</v>
      </c>
      <c r="D15" s="169">
        <v>25.946</v>
      </c>
      <c r="E15" s="4"/>
    </row>
    <row r="16" spans="2:5" ht="18.75">
      <c r="B16" s="35" t="s">
        <v>183</v>
      </c>
      <c r="C16" s="169">
        <v>25.946</v>
      </c>
      <c r="D16" s="169">
        <v>25.946</v>
      </c>
      <c r="E16" s="4"/>
    </row>
    <row r="17" spans="2:5" ht="18.75">
      <c r="B17" s="35" t="s">
        <v>184</v>
      </c>
      <c r="C17" s="169">
        <v>25.946</v>
      </c>
      <c r="D17" s="169">
        <v>25.946</v>
      </c>
      <c r="E17" s="4"/>
    </row>
    <row r="18" spans="2:5" ht="18.75">
      <c r="B18" s="35" t="s">
        <v>185</v>
      </c>
      <c r="C18" s="169">
        <v>25.946</v>
      </c>
      <c r="D18" s="169">
        <v>25.946</v>
      </c>
      <c r="E18" s="4"/>
    </row>
    <row r="19" spans="2:5" ht="18.75">
      <c r="B19" s="35" t="s">
        <v>186</v>
      </c>
      <c r="C19" s="169">
        <v>25.946</v>
      </c>
      <c r="D19" s="169">
        <v>25.946</v>
      </c>
      <c r="E19" s="4"/>
    </row>
    <row r="20" spans="2:5" ht="18.75">
      <c r="B20" s="35" t="s">
        <v>188</v>
      </c>
      <c r="C20" s="169">
        <v>25.946</v>
      </c>
      <c r="D20" s="169">
        <v>25.946</v>
      </c>
      <c r="E20" s="4"/>
    </row>
    <row r="21" spans="2:5" ht="18.75">
      <c r="B21" s="35" t="s">
        <v>187</v>
      </c>
      <c r="C21" s="169">
        <v>25.946</v>
      </c>
      <c r="D21" s="169">
        <v>25.946</v>
      </c>
      <c r="E21" s="4"/>
    </row>
    <row r="22" spans="2:5" ht="18.75">
      <c r="B22" s="69" t="s">
        <v>189</v>
      </c>
      <c r="C22" s="169">
        <v>25.946</v>
      </c>
      <c r="D22" s="169">
        <v>25.946</v>
      </c>
      <c r="E22" s="4"/>
    </row>
    <row r="23" spans="2:5" ht="18.75">
      <c r="B23" s="69" t="s">
        <v>190</v>
      </c>
      <c r="C23" s="169">
        <v>25.946</v>
      </c>
      <c r="D23" s="169">
        <v>25.946</v>
      </c>
      <c r="E23" s="4"/>
    </row>
    <row r="24" spans="2:5" ht="18.75">
      <c r="B24" s="69" t="s">
        <v>191</v>
      </c>
      <c r="C24" s="169">
        <v>25.946</v>
      </c>
      <c r="D24" s="169">
        <v>25.946</v>
      </c>
      <c r="E24" s="4"/>
    </row>
    <row r="25" spans="2:5" ht="18.75">
      <c r="B25" s="69"/>
      <c r="C25" s="36"/>
      <c r="D25" s="4"/>
      <c r="E25" s="5"/>
    </row>
    <row r="26" spans="2:5" ht="18.75">
      <c r="B26" s="69"/>
      <c r="C26" s="37"/>
      <c r="D26" s="4"/>
      <c r="E26" s="4"/>
    </row>
    <row r="27" spans="2:3" ht="15.75">
      <c r="B27" s="38"/>
      <c r="C27" s="39"/>
    </row>
    <row r="28" spans="2:3" ht="15.75">
      <c r="B28" s="38"/>
      <c r="C28" s="40"/>
    </row>
    <row r="29" spans="2:3" ht="15.75">
      <c r="B29" s="38"/>
      <c r="C29" s="40"/>
    </row>
    <row r="30" spans="2:3" ht="15.75">
      <c r="B30" s="38"/>
      <c r="C30" s="40"/>
    </row>
    <row r="31" spans="2:3" ht="15.75">
      <c r="B31" s="38"/>
      <c r="C31" s="40"/>
    </row>
    <row r="32" spans="2:3" ht="15.75">
      <c r="B32" s="38"/>
      <c r="C32" s="40"/>
    </row>
    <row r="33" spans="2:3" ht="15.75">
      <c r="B33" s="41"/>
      <c r="C33" s="40"/>
    </row>
    <row r="34" spans="2:3" ht="15.75">
      <c r="B34" s="41"/>
      <c r="C34" s="42"/>
    </row>
    <row r="35" spans="2:3" ht="15.75">
      <c r="B35" s="38"/>
      <c r="C35" s="43"/>
    </row>
    <row r="36" spans="2:3" ht="15.75">
      <c r="B36" s="44"/>
      <c r="C36" s="40"/>
    </row>
    <row r="37" spans="2:3" ht="15.75">
      <c r="B37" s="45"/>
      <c r="C37" s="46"/>
    </row>
    <row r="38" spans="2:3" ht="15.75">
      <c r="B38" s="45"/>
      <c r="C38" s="46"/>
    </row>
    <row r="39" spans="2:3" ht="15.75">
      <c r="B39" s="45"/>
      <c r="C39" s="46"/>
    </row>
    <row r="40" spans="2:3" ht="15.75">
      <c r="B40" s="45"/>
      <c r="C40" s="46"/>
    </row>
    <row r="41" spans="2:3" ht="15.75">
      <c r="B41" s="45"/>
      <c r="C41" s="46"/>
    </row>
    <row r="42" spans="2:3" ht="15.75">
      <c r="B42" s="45"/>
      <c r="C42" s="46"/>
    </row>
    <row r="43" spans="2:3" ht="15.75">
      <c r="B43" s="45"/>
      <c r="C43" s="46"/>
    </row>
    <row r="44" spans="2:3" ht="15.75">
      <c r="B44" s="47"/>
      <c r="C44" s="46"/>
    </row>
    <row r="45" spans="2:3" ht="15.75">
      <c r="B45" s="48"/>
      <c r="C45" s="49"/>
    </row>
    <row r="46" ht="15.75">
      <c r="C46" s="50"/>
    </row>
    <row r="47" ht="15.75">
      <c r="C47" s="50"/>
    </row>
    <row r="48" ht="15.75">
      <c r="C48" s="50"/>
    </row>
    <row r="49" ht="15.75">
      <c r="C49" s="50"/>
    </row>
    <row r="50" ht="15.75">
      <c r="C50" s="50"/>
    </row>
    <row r="51" ht="15.75">
      <c r="C51" s="50"/>
    </row>
    <row r="52" ht="15.75">
      <c r="C52" s="50"/>
    </row>
    <row r="53" ht="15.75">
      <c r="C53" s="50"/>
    </row>
    <row r="54" ht="15.75">
      <c r="C54" s="50"/>
    </row>
    <row r="55" ht="15.75">
      <c r="C55" s="50"/>
    </row>
    <row r="56" ht="15.75">
      <c r="C56" s="50"/>
    </row>
    <row r="57" ht="15.75">
      <c r="C57" s="50"/>
    </row>
    <row r="58" ht="15.75">
      <c r="C58" s="50"/>
    </row>
    <row r="59" ht="15.75">
      <c r="C59" s="50"/>
    </row>
    <row r="60" ht="15.75">
      <c r="C60" s="50"/>
    </row>
    <row r="61" ht="15.75">
      <c r="C61" s="50"/>
    </row>
    <row r="62" ht="15.75">
      <c r="C62" s="50"/>
    </row>
    <row r="63" ht="15.75">
      <c r="C63" s="50"/>
    </row>
    <row r="64" ht="15.75">
      <c r="C64" s="50"/>
    </row>
    <row r="65" ht="15.75">
      <c r="C65" s="50"/>
    </row>
    <row r="66" ht="15.75">
      <c r="C66" s="50"/>
    </row>
    <row r="67" ht="15.75">
      <c r="C67" s="50"/>
    </row>
    <row r="68" ht="15.75">
      <c r="C68" s="50"/>
    </row>
    <row r="69" ht="15.75">
      <c r="C69" s="50"/>
    </row>
    <row r="70" ht="15.75">
      <c r="C70" s="50"/>
    </row>
    <row r="71" ht="15.75">
      <c r="C71" s="50"/>
    </row>
    <row r="72" ht="15.75">
      <c r="C72" s="50"/>
    </row>
    <row r="73" ht="15.75">
      <c r="C73" s="50"/>
    </row>
    <row r="74" ht="15.75">
      <c r="C74" s="50"/>
    </row>
    <row r="75" ht="15.75">
      <c r="C75" s="50"/>
    </row>
    <row r="76" ht="15.75">
      <c r="C76" s="50"/>
    </row>
    <row r="77" ht="15.75">
      <c r="C77" s="50"/>
    </row>
    <row r="78" ht="15.75">
      <c r="C78" s="50"/>
    </row>
    <row r="79" ht="15.75">
      <c r="C79" s="50"/>
    </row>
    <row r="80" ht="15.75">
      <c r="C80" s="50"/>
    </row>
    <row r="81" ht="15.75">
      <c r="C81" s="50"/>
    </row>
    <row r="82" ht="15.75">
      <c r="C82" s="50"/>
    </row>
    <row r="83" ht="15.75">
      <c r="C83" s="50"/>
    </row>
    <row r="84" ht="15.75">
      <c r="C84" s="50"/>
    </row>
    <row r="85" ht="15.75">
      <c r="C85" s="50"/>
    </row>
    <row r="86" ht="15.75">
      <c r="C86" s="50"/>
    </row>
    <row r="87" ht="15.75">
      <c r="C87" s="50"/>
    </row>
    <row r="88" ht="15.75">
      <c r="C88" s="50"/>
    </row>
    <row r="89" ht="15.75">
      <c r="C89" s="50"/>
    </row>
    <row r="90" ht="15.75">
      <c r="C90" s="50"/>
    </row>
    <row r="91" ht="15.75">
      <c r="C91" s="50"/>
    </row>
    <row r="92" ht="15.75">
      <c r="C92" s="50"/>
    </row>
    <row r="93" ht="15.75">
      <c r="C93" s="50"/>
    </row>
    <row r="94" ht="15.75">
      <c r="C94" s="50"/>
    </row>
    <row r="95" ht="15.75">
      <c r="C95" s="50"/>
    </row>
    <row r="96" ht="15.75">
      <c r="C96" s="50"/>
    </row>
    <row r="97" ht="15.75">
      <c r="C97" s="50"/>
    </row>
    <row r="98" ht="15.75">
      <c r="C98" s="50"/>
    </row>
    <row r="99" ht="15.75">
      <c r="C99" s="50"/>
    </row>
    <row r="100" ht="15.75">
      <c r="C100" s="50"/>
    </row>
    <row r="101" ht="15.75">
      <c r="C101" s="50"/>
    </row>
    <row r="102" ht="15.75">
      <c r="C102" s="50"/>
    </row>
    <row r="103" ht="15.75">
      <c r="C103" s="50"/>
    </row>
    <row r="104" ht="15.75">
      <c r="C104" s="50"/>
    </row>
    <row r="105" ht="15.75">
      <c r="C105" s="50"/>
    </row>
    <row r="106" ht="15.75">
      <c r="C106" s="50"/>
    </row>
    <row r="107" ht="15.75">
      <c r="C107" s="50"/>
    </row>
    <row r="108" ht="15.75">
      <c r="C108" s="50"/>
    </row>
    <row r="109" ht="15.75">
      <c r="C109" s="50"/>
    </row>
    <row r="110" ht="15.75">
      <c r="C110" s="50"/>
    </row>
    <row r="111" ht="15.75">
      <c r="C111" s="50"/>
    </row>
    <row r="112" ht="15.75">
      <c r="C112" s="50"/>
    </row>
    <row r="113" ht="15.75">
      <c r="C113" s="50"/>
    </row>
    <row r="114" ht="15.75">
      <c r="C114" s="50"/>
    </row>
    <row r="115" ht="15.75">
      <c r="C115" s="50"/>
    </row>
    <row r="116" ht="15.75">
      <c r="C116" s="50"/>
    </row>
    <row r="117" ht="15.75">
      <c r="C117" s="50"/>
    </row>
    <row r="118" ht="15.75">
      <c r="C118" s="50"/>
    </row>
    <row r="119" ht="15.75">
      <c r="C119" s="50"/>
    </row>
    <row r="120" ht="15.75">
      <c r="C120" s="50"/>
    </row>
    <row r="121" ht="15.75">
      <c r="C121" s="50"/>
    </row>
    <row r="122" ht="15.75">
      <c r="C122" s="50"/>
    </row>
    <row r="123" ht="15.75">
      <c r="C123" s="50"/>
    </row>
    <row r="124" ht="15.75">
      <c r="C124" s="50"/>
    </row>
    <row r="125" ht="15.75">
      <c r="C125" s="50"/>
    </row>
    <row r="126" ht="15.75">
      <c r="C126" s="50"/>
    </row>
    <row r="127" ht="15.75">
      <c r="C127" s="50"/>
    </row>
    <row r="128" ht="15.75">
      <c r="C128" s="50"/>
    </row>
    <row r="129" ht="15.75">
      <c r="C129" s="50"/>
    </row>
    <row r="130" ht="15.75">
      <c r="C130" s="50"/>
    </row>
    <row r="131" ht="15.75">
      <c r="C131" s="50"/>
    </row>
    <row r="132" ht="15.75">
      <c r="C132" s="50"/>
    </row>
    <row r="133" ht="15.75">
      <c r="C133" s="50"/>
    </row>
    <row r="134" ht="15.75">
      <c r="C134" s="50"/>
    </row>
    <row r="135" ht="15.75">
      <c r="C135" s="50"/>
    </row>
    <row r="136" ht="15.75">
      <c r="C136" s="50"/>
    </row>
    <row r="137" ht="15.75">
      <c r="C137" s="50"/>
    </row>
    <row r="138" ht="15.75">
      <c r="C138" s="50"/>
    </row>
    <row r="139" ht="15.75">
      <c r="C139" s="50"/>
    </row>
    <row r="140" ht="15.75">
      <c r="C140" s="50"/>
    </row>
    <row r="141" ht="15.75">
      <c r="C141" s="50"/>
    </row>
    <row r="142" ht="15.75">
      <c r="C142" s="50"/>
    </row>
    <row r="143" ht="15.75">
      <c r="C143" s="50"/>
    </row>
    <row r="144" ht="15.75">
      <c r="C144" s="50"/>
    </row>
    <row r="145" ht="15.75">
      <c r="C145" s="50"/>
    </row>
    <row r="146" ht="15.75">
      <c r="C146" s="50"/>
    </row>
    <row r="147" ht="15.75">
      <c r="C147" s="50"/>
    </row>
    <row r="148" ht="15.75">
      <c r="C148" s="50"/>
    </row>
    <row r="149" ht="15.75">
      <c r="C149" s="50"/>
    </row>
    <row r="150" ht="15.75">
      <c r="C150" s="50"/>
    </row>
    <row r="151" ht="15.75">
      <c r="C151" s="50"/>
    </row>
    <row r="152" ht="15.75">
      <c r="C152" s="50"/>
    </row>
    <row r="153" ht="15.75">
      <c r="C153" s="50"/>
    </row>
    <row r="154" ht="15.75">
      <c r="C154" s="50"/>
    </row>
    <row r="155" ht="15.75">
      <c r="C155" s="50"/>
    </row>
    <row r="156" ht="15.75">
      <c r="C156" s="50"/>
    </row>
    <row r="157" ht="15.75">
      <c r="C157" s="50"/>
    </row>
    <row r="158" ht="15.75">
      <c r="C158" s="50"/>
    </row>
    <row r="159" ht="15.75">
      <c r="C159" s="50"/>
    </row>
    <row r="160" ht="15.75">
      <c r="C160" s="50"/>
    </row>
    <row r="161" ht="15.75">
      <c r="C161" s="50"/>
    </row>
    <row r="162" ht="15.75">
      <c r="C162" s="50"/>
    </row>
    <row r="163" ht="15.75">
      <c r="C163" s="50"/>
    </row>
    <row r="164" ht="15.75">
      <c r="C164" s="50"/>
    </row>
    <row r="165" ht="15.75">
      <c r="C165" s="50"/>
    </row>
    <row r="166" ht="15.75">
      <c r="C166" s="50"/>
    </row>
    <row r="167" ht="15.75">
      <c r="C167" s="50"/>
    </row>
    <row r="168" ht="15.75">
      <c r="C168" s="50"/>
    </row>
    <row r="169" ht="15.75">
      <c r="C169" s="50"/>
    </row>
    <row r="170" ht="15.75">
      <c r="C170" s="50"/>
    </row>
    <row r="171" ht="15.75">
      <c r="C171" s="50"/>
    </row>
    <row r="172" ht="15.75">
      <c r="C172" s="50"/>
    </row>
    <row r="173" ht="15.75">
      <c r="C173" s="50"/>
    </row>
    <row r="174" ht="15.75">
      <c r="C174" s="50"/>
    </row>
    <row r="175" ht="15.75">
      <c r="C175" s="50"/>
    </row>
    <row r="176" ht="15.75">
      <c r="C176" s="50"/>
    </row>
    <row r="177" ht="15.75">
      <c r="C177" s="50"/>
    </row>
    <row r="178" ht="15.75">
      <c r="C178" s="50"/>
    </row>
    <row r="179" ht="15.75">
      <c r="C179" s="50"/>
    </row>
    <row r="180" ht="15.75">
      <c r="C180" s="50"/>
    </row>
    <row r="181" ht="15.75">
      <c r="C181" s="50"/>
    </row>
    <row r="182" ht="15.75">
      <c r="C182" s="50"/>
    </row>
    <row r="183" ht="15.75">
      <c r="C183" s="50"/>
    </row>
    <row r="184" ht="15.75">
      <c r="C184" s="50"/>
    </row>
    <row r="185" ht="15.75">
      <c r="C185" s="50"/>
    </row>
    <row r="186" ht="15.75">
      <c r="C186" s="50"/>
    </row>
    <row r="187" ht="15.75">
      <c r="C187" s="50"/>
    </row>
    <row r="188" ht="15.75">
      <c r="C188" s="50"/>
    </row>
    <row r="189" ht="15.75">
      <c r="C189" s="50"/>
    </row>
    <row r="190" ht="15.75">
      <c r="C190" s="50"/>
    </row>
    <row r="191" ht="15.75">
      <c r="C191" s="50"/>
    </row>
    <row r="192" ht="15.75">
      <c r="C192" s="50"/>
    </row>
    <row r="193" ht="15.75">
      <c r="C193" s="50"/>
    </row>
    <row r="194" ht="15.75">
      <c r="C194" s="50"/>
    </row>
    <row r="195" ht="15.75">
      <c r="C195" s="50"/>
    </row>
    <row r="196" ht="15.75">
      <c r="C196" s="50"/>
    </row>
    <row r="197" ht="15.75">
      <c r="C197" s="50"/>
    </row>
    <row r="198" ht="15.75">
      <c r="C198" s="50"/>
    </row>
    <row r="199" ht="15.75">
      <c r="C199" s="50"/>
    </row>
    <row r="200" ht="15.75">
      <c r="C200" s="50"/>
    </row>
    <row r="201" ht="15.75">
      <c r="C201" s="50"/>
    </row>
    <row r="202" ht="15.75">
      <c r="C202" s="50"/>
    </row>
    <row r="203" ht="15.75">
      <c r="C203" s="50"/>
    </row>
    <row r="204" ht="15.75">
      <c r="C204" s="50"/>
    </row>
    <row r="205" ht="15.75">
      <c r="C205" s="50"/>
    </row>
    <row r="206" ht="15.75">
      <c r="C206" s="50"/>
    </row>
    <row r="207" ht="15.75">
      <c r="C207" s="50"/>
    </row>
    <row r="208" ht="15.75">
      <c r="C208" s="50"/>
    </row>
    <row r="209" ht="15.75">
      <c r="C209" s="50"/>
    </row>
    <row r="210" ht="15.75">
      <c r="C210" s="50"/>
    </row>
    <row r="211" ht="15.75">
      <c r="C211" s="50"/>
    </row>
    <row r="212" ht="15.75">
      <c r="C212" s="50"/>
    </row>
    <row r="213" ht="15.75">
      <c r="C213" s="50"/>
    </row>
    <row r="214" ht="15.75">
      <c r="C214" s="50"/>
    </row>
    <row r="215" ht="15.75">
      <c r="C215" s="50"/>
    </row>
    <row r="216" ht="15.75">
      <c r="C216" s="50"/>
    </row>
    <row r="217" ht="15.75">
      <c r="C217" s="50"/>
    </row>
    <row r="218" ht="15.75">
      <c r="C218" s="50"/>
    </row>
    <row r="219" ht="15.75">
      <c r="C219" s="50"/>
    </row>
    <row r="220" ht="15.75">
      <c r="C220" s="50"/>
    </row>
    <row r="221" ht="15.75">
      <c r="C221" s="50"/>
    </row>
    <row r="222" ht="15.75">
      <c r="C222" s="50"/>
    </row>
    <row r="223" ht="15.75">
      <c r="C223" s="50"/>
    </row>
    <row r="224" ht="15.75">
      <c r="C224" s="50"/>
    </row>
    <row r="225" ht="15.75">
      <c r="C225" s="50"/>
    </row>
    <row r="226" ht="15.75">
      <c r="C226" s="50"/>
    </row>
    <row r="227" ht="15.75">
      <c r="C227" s="50"/>
    </row>
    <row r="228" ht="15.75">
      <c r="C228" s="50"/>
    </row>
    <row r="229" ht="15.75">
      <c r="C229" s="50"/>
    </row>
    <row r="230" ht="15.75">
      <c r="C230" s="50"/>
    </row>
    <row r="231" ht="15.75">
      <c r="C231" s="50"/>
    </row>
    <row r="232" ht="15.75">
      <c r="C232" s="50"/>
    </row>
    <row r="233" ht="15.75">
      <c r="C233" s="50"/>
    </row>
    <row r="234" ht="15.75">
      <c r="C234" s="50"/>
    </row>
    <row r="235" ht="15.75">
      <c r="C235" s="50"/>
    </row>
    <row r="236" ht="15.75">
      <c r="C236" s="50"/>
    </row>
    <row r="237" ht="15.75">
      <c r="C237" s="50"/>
    </row>
    <row r="238" ht="15.75">
      <c r="C238" s="50"/>
    </row>
    <row r="239" ht="15.75">
      <c r="C239" s="50"/>
    </row>
    <row r="240" ht="15.75">
      <c r="C240" s="50"/>
    </row>
    <row r="241" ht="15.75">
      <c r="C241" s="50"/>
    </row>
    <row r="242" ht="15.75">
      <c r="C242" s="50"/>
    </row>
    <row r="243" ht="15.75">
      <c r="C243" s="50"/>
    </row>
    <row r="244" ht="15.75">
      <c r="C244" s="50"/>
    </row>
    <row r="245" ht="15.75">
      <c r="C245" s="50"/>
    </row>
    <row r="246" ht="15.75">
      <c r="C246" s="50"/>
    </row>
    <row r="247" ht="15.75">
      <c r="C247" s="50"/>
    </row>
    <row r="248" ht="15.75">
      <c r="C248" s="50"/>
    </row>
    <row r="249" ht="15.75">
      <c r="C249" s="50"/>
    </row>
    <row r="250" ht="15.75">
      <c r="C250" s="50"/>
    </row>
    <row r="251" ht="15.75">
      <c r="C251" s="50"/>
    </row>
    <row r="252" ht="15.75">
      <c r="C252" s="50"/>
    </row>
    <row r="253" ht="15.75">
      <c r="C253" s="50"/>
    </row>
    <row r="254" ht="15.75">
      <c r="C254" s="50"/>
    </row>
    <row r="255" ht="15.75">
      <c r="C255" s="50"/>
    </row>
    <row r="256" ht="15.75">
      <c r="C256" s="50"/>
    </row>
    <row r="257" ht="15.75">
      <c r="C257" s="50"/>
    </row>
    <row r="258" ht="15.75">
      <c r="C258" s="50"/>
    </row>
    <row r="259" ht="15.75">
      <c r="C259" s="50"/>
    </row>
    <row r="260" ht="15.75">
      <c r="C260" s="50"/>
    </row>
    <row r="261" ht="15.75">
      <c r="C261" s="50"/>
    </row>
    <row r="262" ht="15.75">
      <c r="C262" s="50"/>
    </row>
    <row r="263" ht="15.75">
      <c r="C263" s="50"/>
    </row>
    <row r="264" ht="15.75">
      <c r="C264" s="50"/>
    </row>
    <row r="265" ht="15.75">
      <c r="C265" s="50"/>
    </row>
    <row r="266" ht="15.75">
      <c r="C266" s="50"/>
    </row>
    <row r="267" ht="15.75">
      <c r="C267" s="50"/>
    </row>
    <row r="268" ht="15.75">
      <c r="C268" s="50"/>
    </row>
    <row r="269" ht="15.75">
      <c r="C269" s="50"/>
    </row>
    <row r="270" ht="15.75">
      <c r="C270" s="50"/>
    </row>
    <row r="271" ht="15.75">
      <c r="C271" s="50"/>
    </row>
    <row r="272" ht="15.75">
      <c r="C272" s="50"/>
    </row>
    <row r="273" ht="15.75">
      <c r="C273" s="50"/>
    </row>
    <row r="274" ht="15.75">
      <c r="C274" s="50"/>
    </row>
    <row r="275" ht="15.75">
      <c r="C275" s="50"/>
    </row>
    <row r="276" ht="15.75">
      <c r="C276" s="50"/>
    </row>
    <row r="277" ht="15.75">
      <c r="C277" s="50"/>
    </row>
    <row r="278" ht="15.75">
      <c r="C278" s="50"/>
    </row>
    <row r="279" ht="15.75">
      <c r="C279" s="50"/>
    </row>
    <row r="280" ht="15.75">
      <c r="C280" s="50"/>
    </row>
    <row r="281" ht="15.75">
      <c r="C281" s="50"/>
    </row>
    <row r="282" ht="15.75">
      <c r="C282" s="50"/>
    </row>
    <row r="283" ht="15.75">
      <c r="C283" s="50"/>
    </row>
    <row r="284" ht="15.75">
      <c r="C284" s="50"/>
    </row>
    <row r="285" ht="15.75">
      <c r="C285" s="50"/>
    </row>
    <row r="286" ht="15.75">
      <c r="C286" s="50"/>
    </row>
    <row r="287" ht="15.75">
      <c r="C287" s="50"/>
    </row>
    <row r="288" ht="15.75">
      <c r="C288" s="50"/>
    </row>
    <row r="289" ht="15.75">
      <c r="C289" s="50"/>
    </row>
    <row r="290" ht="15.75">
      <c r="C290" s="50"/>
    </row>
    <row r="291" ht="15.75">
      <c r="C291" s="50"/>
    </row>
    <row r="292" ht="15.75">
      <c r="C292" s="50"/>
    </row>
    <row r="293" ht="15.75">
      <c r="C293" s="50"/>
    </row>
    <row r="294" ht="15.75">
      <c r="C294" s="50"/>
    </row>
    <row r="295" ht="15.75">
      <c r="C295" s="50"/>
    </row>
    <row r="296" ht="15.75">
      <c r="C296" s="50"/>
    </row>
    <row r="297" ht="15.75">
      <c r="C297" s="50"/>
    </row>
    <row r="298" ht="15.75">
      <c r="C298" s="50"/>
    </row>
    <row r="299" ht="15.75">
      <c r="C299" s="50"/>
    </row>
    <row r="300" ht="15.75">
      <c r="C300" s="50"/>
    </row>
    <row r="301" ht="15.75">
      <c r="C301" s="50"/>
    </row>
    <row r="302" ht="15.75">
      <c r="C302" s="50"/>
    </row>
    <row r="303" ht="15.75">
      <c r="C303" s="50"/>
    </row>
    <row r="304" ht="15.75">
      <c r="C304" s="50"/>
    </row>
    <row r="305" ht="15.75">
      <c r="C305" s="50"/>
    </row>
    <row r="306" ht="15.75">
      <c r="C306" s="50"/>
    </row>
    <row r="307" ht="15.75">
      <c r="C307" s="50"/>
    </row>
    <row r="308" ht="15.75">
      <c r="C308" s="50"/>
    </row>
    <row r="309" ht="15.75">
      <c r="C309" s="50"/>
    </row>
    <row r="310" ht="15.75">
      <c r="C310" s="50"/>
    </row>
    <row r="311" ht="15.75">
      <c r="C311" s="50"/>
    </row>
    <row r="312" ht="15.75">
      <c r="C312" s="50"/>
    </row>
    <row r="313" ht="15.75">
      <c r="C313" s="50"/>
    </row>
    <row r="314" ht="15.75">
      <c r="C314" s="50"/>
    </row>
    <row r="315" ht="15.75">
      <c r="C315" s="50"/>
    </row>
    <row r="316" ht="15.75">
      <c r="C316" s="50"/>
    </row>
    <row r="317" ht="15.75">
      <c r="C317" s="50"/>
    </row>
    <row r="318" ht="15.75">
      <c r="C318" s="50"/>
    </row>
    <row r="319" ht="15.75">
      <c r="C319" s="50"/>
    </row>
    <row r="320" ht="15.75">
      <c r="C320" s="50"/>
    </row>
    <row r="321" ht="15.75">
      <c r="C321" s="50"/>
    </row>
    <row r="322" ht="15.75">
      <c r="C322" s="50"/>
    </row>
    <row r="323" ht="15.75">
      <c r="C323" s="50"/>
    </row>
    <row r="324" ht="15.75">
      <c r="C324" s="50"/>
    </row>
    <row r="325" ht="15.75">
      <c r="C325" s="50"/>
    </row>
    <row r="326" ht="15.75">
      <c r="C326" s="50"/>
    </row>
    <row r="327" ht="15.75">
      <c r="C327" s="50"/>
    </row>
    <row r="328" ht="15.75">
      <c r="C328" s="50"/>
    </row>
    <row r="329" ht="15.75">
      <c r="C329" s="50"/>
    </row>
    <row r="330" ht="15.75">
      <c r="C330" s="50"/>
    </row>
    <row r="331" ht="15.75">
      <c r="C331" s="50"/>
    </row>
    <row r="332" ht="15.75">
      <c r="C332" s="50"/>
    </row>
    <row r="333" ht="15.75">
      <c r="C333" s="50"/>
    </row>
    <row r="334" ht="15.75">
      <c r="C334" s="50"/>
    </row>
    <row r="335" ht="15.75">
      <c r="C335" s="50"/>
    </row>
    <row r="336" ht="15.75">
      <c r="C336" s="50"/>
    </row>
    <row r="337" ht="15.75">
      <c r="C337" s="50"/>
    </row>
    <row r="338" ht="15.75">
      <c r="C338" s="50"/>
    </row>
    <row r="339" ht="15.75">
      <c r="C339" s="50"/>
    </row>
    <row r="340" ht="15.75">
      <c r="C340" s="50"/>
    </row>
    <row r="341" ht="15.75">
      <c r="C341" s="50"/>
    </row>
    <row r="342" ht="15.75">
      <c r="C342" s="50"/>
    </row>
    <row r="343" ht="15.75">
      <c r="C343" s="50"/>
    </row>
    <row r="344" ht="15.75">
      <c r="C344" s="50"/>
    </row>
    <row r="345" ht="15.75">
      <c r="C345" s="50"/>
    </row>
    <row r="346" ht="15.75">
      <c r="C346" s="50"/>
    </row>
    <row r="347" ht="15.75">
      <c r="C347" s="50"/>
    </row>
    <row r="348" ht="15.75">
      <c r="C348" s="50"/>
    </row>
    <row r="349" ht="15.75">
      <c r="C349" s="50"/>
    </row>
    <row r="350" ht="15.75">
      <c r="C350" s="50"/>
    </row>
    <row r="351" ht="15.75">
      <c r="C351" s="50"/>
    </row>
    <row r="352" ht="15.75">
      <c r="C352" s="50"/>
    </row>
    <row r="353" ht="15.75">
      <c r="C353" s="50"/>
    </row>
    <row r="354" ht="15.75">
      <c r="C354" s="50"/>
    </row>
    <row r="355" ht="15.75">
      <c r="C355" s="50"/>
    </row>
    <row r="356" ht="15.75">
      <c r="C356" s="50"/>
    </row>
    <row r="357" ht="15.75">
      <c r="C357" s="50"/>
    </row>
    <row r="358" ht="15.75">
      <c r="C358" s="50"/>
    </row>
    <row r="359" ht="15.75">
      <c r="C359" s="50"/>
    </row>
    <row r="360" ht="15.75">
      <c r="C360" s="50"/>
    </row>
    <row r="361" ht="15.75">
      <c r="C361" s="50"/>
    </row>
    <row r="362" ht="15.75">
      <c r="C362" s="50"/>
    </row>
    <row r="363" ht="15.75">
      <c r="C363" s="50"/>
    </row>
    <row r="364" ht="15.75">
      <c r="C364" s="50"/>
    </row>
    <row r="365" ht="15.75">
      <c r="C365" s="50"/>
    </row>
    <row r="366" ht="15.75">
      <c r="C366" s="50"/>
    </row>
    <row r="367" ht="15.75">
      <c r="C367" s="50"/>
    </row>
    <row r="368" ht="15.75">
      <c r="C368" s="50"/>
    </row>
    <row r="369" ht="15.75">
      <c r="C369" s="50"/>
    </row>
    <row r="370" ht="15.75">
      <c r="C370" s="50"/>
    </row>
    <row r="371" ht="15.75">
      <c r="C371" s="50"/>
    </row>
    <row r="372" ht="15.75">
      <c r="C372" s="50"/>
    </row>
    <row r="373" ht="15.75">
      <c r="C373" s="50"/>
    </row>
    <row r="374" ht="15.75">
      <c r="C374" s="50"/>
    </row>
    <row r="375" ht="15.75">
      <c r="C375" s="50"/>
    </row>
    <row r="376" ht="15.75">
      <c r="C376" s="50"/>
    </row>
    <row r="377" ht="15.75">
      <c r="C377" s="50"/>
    </row>
    <row r="378" ht="15.75">
      <c r="C378" s="50"/>
    </row>
    <row r="379" ht="15.75">
      <c r="C379" s="50"/>
    </row>
    <row r="380" ht="15.75">
      <c r="C380" s="50"/>
    </row>
    <row r="381" ht="15.75">
      <c r="C381" s="50"/>
    </row>
    <row r="382" ht="15.75">
      <c r="C382" s="50"/>
    </row>
    <row r="383" ht="15.75">
      <c r="C383" s="50"/>
    </row>
    <row r="384" ht="15.75">
      <c r="C384" s="50"/>
    </row>
    <row r="385" ht="15.75">
      <c r="C385" s="50"/>
    </row>
    <row r="386" ht="15.75">
      <c r="C386" s="50"/>
    </row>
    <row r="387" ht="15.75">
      <c r="C387" s="50"/>
    </row>
    <row r="388" ht="15.75">
      <c r="C388" s="50"/>
    </row>
    <row r="389" ht="15.75">
      <c r="C389" s="50"/>
    </row>
    <row r="390" ht="15.75">
      <c r="C390" s="50"/>
    </row>
    <row r="391" ht="15.75">
      <c r="C391" s="50"/>
    </row>
    <row r="392" ht="15.75">
      <c r="C392" s="50"/>
    </row>
    <row r="393" ht="15.75">
      <c r="C393" s="50"/>
    </row>
    <row r="394" ht="15.75">
      <c r="C394" s="50"/>
    </row>
    <row r="395" ht="15.75">
      <c r="C395" s="50"/>
    </row>
    <row r="396" ht="15.75">
      <c r="C396" s="50"/>
    </row>
    <row r="397" ht="15.75">
      <c r="C397" s="50"/>
    </row>
    <row r="398" ht="15.75">
      <c r="C398" s="50"/>
    </row>
    <row r="399" ht="15.75">
      <c r="C399" s="50"/>
    </row>
    <row r="400" ht="15.75">
      <c r="C400" s="50"/>
    </row>
    <row r="401" ht="15.75">
      <c r="C401" s="50"/>
    </row>
    <row r="402" ht="15.75">
      <c r="C402" s="50"/>
    </row>
    <row r="403" ht="15.75">
      <c r="C403" s="50"/>
    </row>
    <row r="404" ht="15.75">
      <c r="C404" s="50"/>
    </row>
    <row r="405" ht="15.75">
      <c r="C405" s="50"/>
    </row>
    <row r="406" ht="15.75">
      <c r="C406" s="50"/>
    </row>
    <row r="407" ht="15.75">
      <c r="C407" s="50"/>
    </row>
    <row r="408" ht="15.75">
      <c r="C408" s="50"/>
    </row>
    <row r="409" ht="15.75">
      <c r="C409" s="50"/>
    </row>
    <row r="410" ht="15.75">
      <c r="C410" s="50"/>
    </row>
    <row r="411" ht="15.75">
      <c r="C411" s="50"/>
    </row>
    <row r="412" ht="15.75">
      <c r="C412" s="50"/>
    </row>
    <row r="413" ht="15.75">
      <c r="C413" s="50"/>
    </row>
    <row r="414" ht="15.75">
      <c r="C414" s="50"/>
    </row>
    <row r="415" ht="15.75">
      <c r="C415" s="50"/>
    </row>
    <row r="416" ht="15.75">
      <c r="C416" s="50"/>
    </row>
    <row r="417" ht="15.75">
      <c r="C417" s="50"/>
    </row>
    <row r="418" ht="15.75">
      <c r="C418" s="50"/>
    </row>
    <row r="419" ht="15.75">
      <c r="C419" s="50"/>
    </row>
    <row r="420" ht="15.75">
      <c r="C420" s="50"/>
    </row>
    <row r="421" ht="15.75">
      <c r="C421" s="50"/>
    </row>
    <row r="422" ht="15.75">
      <c r="C422" s="50"/>
    </row>
    <row r="423" ht="15.75">
      <c r="C423" s="50"/>
    </row>
    <row r="424" ht="15.75">
      <c r="C424" s="50"/>
    </row>
    <row r="425" ht="15.75">
      <c r="C425" s="50"/>
    </row>
    <row r="426" ht="15.75">
      <c r="C426" s="50"/>
    </row>
    <row r="427" ht="15.75">
      <c r="C427" s="50"/>
    </row>
    <row r="428" ht="15.75">
      <c r="C428" s="50"/>
    </row>
    <row r="429" ht="15.75">
      <c r="C429" s="50"/>
    </row>
    <row r="430" ht="15.75">
      <c r="C430" s="50"/>
    </row>
    <row r="431" ht="15.75">
      <c r="C431" s="50"/>
    </row>
    <row r="432" ht="15.75">
      <c r="C432" s="50"/>
    </row>
    <row r="433" ht="15.75">
      <c r="C433" s="50"/>
    </row>
    <row r="434" ht="15.75">
      <c r="C434" s="50"/>
    </row>
    <row r="435" ht="15.75">
      <c r="C435" s="50"/>
    </row>
    <row r="436" ht="15.75">
      <c r="C436" s="50"/>
    </row>
    <row r="437" ht="15.75">
      <c r="C437" s="50"/>
    </row>
    <row r="438" ht="15.75">
      <c r="C438" s="50"/>
    </row>
    <row r="439" ht="15.75">
      <c r="C439" s="50"/>
    </row>
    <row r="440" ht="15.75">
      <c r="C440" s="50"/>
    </row>
    <row r="441" ht="15.75">
      <c r="C441" s="50"/>
    </row>
    <row r="442" ht="15.75">
      <c r="C442" s="50"/>
    </row>
    <row r="443" ht="15.75">
      <c r="C443" s="50"/>
    </row>
    <row r="444" ht="15.75">
      <c r="C444" s="50"/>
    </row>
    <row r="445" ht="15.75">
      <c r="C445" s="50"/>
    </row>
    <row r="446" ht="15.75">
      <c r="C446" s="50"/>
    </row>
    <row r="447" ht="15.75">
      <c r="C447" s="50"/>
    </row>
    <row r="448" ht="15.75">
      <c r="C448" s="50"/>
    </row>
    <row r="449" ht="15.75">
      <c r="C449" s="50"/>
    </row>
    <row r="450" ht="15.75">
      <c r="C450" s="50"/>
    </row>
    <row r="451" ht="15.75">
      <c r="C451" s="50"/>
    </row>
    <row r="452" ht="15.75">
      <c r="C452" s="50"/>
    </row>
    <row r="453" ht="15.75">
      <c r="C453" s="50"/>
    </row>
    <row r="454" ht="15.75">
      <c r="C454" s="50"/>
    </row>
    <row r="455" ht="15.75">
      <c r="C455" s="50"/>
    </row>
    <row r="456" ht="15.75">
      <c r="C456" s="50"/>
    </row>
    <row r="457" ht="15.75">
      <c r="C457" s="50"/>
    </row>
    <row r="458" ht="15.75">
      <c r="C458" s="50"/>
    </row>
    <row r="459" ht="15.75">
      <c r="C459" s="50"/>
    </row>
    <row r="460" ht="15.75">
      <c r="C460" s="50"/>
    </row>
    <row r="461" ht="15.75">
      <c r="C461" s="50"/>
    </row>
    <row r="462" ht="15.75">
      <c r="C462" s="50"/>
    </row>
    <row r="463" ht="15.75">
      <c r="C463" s="50"/>
    </row>
    <row r="464" ht="15.75">
      <c r="C464" s="50"/>
    </row>
    <row r="465" ht="15.75">
      <c r="C465" s="50"/>
    </row>
    <row r="466" ht="15.75">
      <c r="C466" s="50"/>
    </row>
    <row r="467" ht="15.75">
      <c r="C467" s="50"/>
    </row>
    <row r="468" ht="15.75">
      <c r="C468" s="50"/>
    </row>
    <row r="469" ht="15.75">
      <c r="C469" s="50"/>
    </row>
    <row r="470" ht="15.75">
      <c r="C470" s="50"/>
    </row>
    <row r="471" ht="15.75">
      <c r="C471" s="50"/>
    </row>
    <row r="472" ht="15.75">
      <c r="C472" s="50"/>
    </row>
    <row r="473" ht="15.75">
      <c r="C473" s="50"/>
    </row>
    <row r="474" ht="15.75">
      <c r="C474" s="50"/>
    </row>
    <row r="475" ht="15.75">
      <c r="C475" s="50"/>
    </row>
    <row r="476" ht="15.75">
      <c r="C476" s="50"/>
    </row>
    <row r="477" ht="15.75">
      <c r="C477" s="50"/>
    </row>
    <row r="478" ht="15.75">
      <c r="C478" s="50"/>
    </row>
    <row r="479" ht="15.75">
      <c r="C479" s="50"/>
    </row>
    <row r="480" ht="15.75">
      <c r="C480" s="50"/>
    </row>
    <row r="481" ht="15.75">
      <c r="C481" s="50"/>
    </row>
    <row r="482" ht="15.75">
      <c r="C482" s="50"/>
    </row>
    <row r="483" ht="15.75">
      <c r="C483" s="50"/>
    </row>
    <row r="484" ht="15.75">
      <c r="C484" s="50"/>
    </row>
    <row r="485" ht="15.75">
      <c r="C485" s="50"/>
    </row>
    <row r="486" ht="15.75">
      <c r="C486" s="50"/>
    </row>
    <row r="487" ht="15.75">
      <c r="C487" s="50"/>
    </row>
    <row r="488" ht="15.75">
      <c r="C488" s="50"/>
    </row>
    <row r="489" ht="15.75">
      <c r="C489" s="50"/>
    </row>
    <row r="490" ht="15.75">
      <c r="C490" s="50"/>
    </row>
    <row r="491" ht="15.75">
      <c r="C491" s="50"/>
    </row>
    <row r="492" ht="15.75">
      <c r="C492" s="50"/>
    </row>
    <row r="493" ht="15.75">
      <c r="C493" s="50"/>
    </row>
    <row r="494" ht="15.75">
      <c r="C494" s="50"/>
    </row>
    <row r="495" ht="15.75">
      <c r="C495" s="50"/>
    </row>
    <row r="496" ht="15.75">
      <c r="C496" s="50"/>
    </row>
    <row r="497" ht="15.75">
      <c r="C497" s="50"/>
    </row>
    <row r="498" ht="15.75">
      <c r="C498" s="50"/>
    </row>
    <row r="499" ht="15.75">
      <c r="C499" s="50"/>
    </row>
    <row r="500" ht="15.75">
      <c r="C500" s="50"/>
    </row>
    <row r="501" ht="15.75">
      <c r="C501" s="50"/>
    </row>
    <row r="502" ht="15.75">
      <c r="C502" s="50"/>
    </row>
    <row r="503" ht="15.75">
      <c r="C503" s="50"/>
    </row>
    <row r="504" ht="15.75">
      <c r="C504" s="50"/>
    </row>
    <row r="505" ht="15.75">
      <c r="C505" s="50"/>
    </row>
    <row r="506" ht="15.75">
      <c r="C506" s="50"/>
    </row>
    <row r="507" ht="15.75">
      <c r="C507" s="50"/>
    </row>
    <row r="508" ht="15.75">
      <c r="C508" s="50"/>
    </row>
    <row r="509" ht="15.75">
      <c r="C509" s="50"/>
    </row>
    <row r="510" ht="15.75">
      <c r="C510" s="50"/>
    </row>
    <row r="511" ht="15.75">
      <c r="C511" s="50"/>
    </row>
    <row r="512" ht="15.75">
      <c r="C512" s="50"/>
    </row>
    <row r="513" ht="15.75">
      <c r="C513" s="50"/>
    </row>
    <row r="514" ht="15.75">
      <c r="C514" s="50"/>
    </row>
    <row r="515" ht="15.75">
      <c r="C515" s="50"/>
    </row>
    <row r="516" ht="15.75">
      <c r="C516" s="50"/>
    </row>
    <row r="517" ht="15.75">
      <c r="C517" s="50"/>
    </row>
    <row r="518" ht="15.75">
      <c r="C518" s="50"/>
    </row>
    <row r="519" ht="15.75">
      <c r="C519" s="50"/>
    </row>
    <row r="520" ht="15.75">
      <c r="C520" s="50"/>
    </row>
    <row r="521" ht="15.75">
      <c r="C521" s="50"/>
    </row>
    <row r="522" ht="15.75">
      <c r="C522" s="50"/>
    </row>
    <row r="523" ht="15.75">
      <c r="C523" s="50"/>
    </row>
    <row r="524" ht="15.75">
      <c r="C524" s="50"/>
    </row>
    <row r="525" ht="15.75">
      <c r="C525" s="50"/>
    </row>
    <row r="526" ht="15.75">
      <c r="C526" s="50"/>
    </row>
    <row r="527" ht="15.75">
      <c r="C527" s="50"/>
    </row>
    <row r="528" ht="15.75">
      <c r="C528" s="50"/>
    </row>
    <row r="529" ht="15.75">
      <c r="C529" s="50"/>
    </row>
    <row r="530" ht="15.75">
      <c r="C530" s="50"/>
    </row>
    <row r="531" ht="15.75">
      <c r="C531" s="50"/>
    </row>
    <row r="532" ht="15.75">
      <c r="C532" s="50"/>
    </row>
    <row r="533" ht="15.75">
      <c r="C533" s="50"/>
    </row>
    <row r="534" ht="15.75">
      <c r="C534" s="50"/>
    </row>
    <row r="535" ht="15.75">
      <c r="C535" s="50"/>
    </row>
    <row r="536" ht="15.75">
      <c r="C536" s="50"/>
    </row>
    <row r="537" ht="15.75">
      <c r="C537" s="50"/>
    </row>
    <row r="538" ht="15.75">
      <c r="C538" s="50"/>
    </row>
    <row r="539" ht="15.75">
      <c r="C539" s="50"/>
    </row>
    <row r="540" ht="15.75">
      <c r="C540" s="50"/>
    </row>
    <row r="541" ht="15.75">
      <c r="C541" s="50"/>
    </row>
    <row r="542" ht="15.75">
      <c r="C542" s="50"/>
    </row>
    <row r="543" ht="15.75">
      <c r="C543" s="50"/>
    </row>
    <row r="544" ht="15.75">
      <c r="C544" s="50"/>
    </row>
    <row r="545" ht="15.75">
      <c r="C545" s="50"/>
    </row>
    <row r="546" ht="15.75">
      <c r="C546" s="50"/>
    </row>
    <row r="547" ht="15.75">
      <c r="C547" s="50"/>
    </row>
    <row r="548" ht="15.75">
      <c r="C548" s="50"/>
    </row>
    <row r="549" ht="15.75">
      <c r="C549" s="50"/>
    </row>
    <row r="550" ht="15.75">
      <c r="C550" s="50"/>
    </row>
    <row r="551" ht="15.75">
      <c r="C551" s="50"/>
    </row>
    <row r="552" ht="15.75">
      <c r="C552" s="50"/>
    </row>
    <row r="553" ht="15.75">
      <c r="C553" s="50"/>
    </row>
    <row r="554" ht="15.75">
      <c r="C554" s="50"/>
    </row>
    <row r="555" ht="15.75">
      <c r="C555" s="50"/>
    </row>
    <row r="556" ht="15.75">
      <c r="C556" s="50"/>
    </row>
    <row r="557" ht="15.75">
      <c r="C557" s="50"/>
    </row>
    <row r="558" ht="15.75">
      <c r="C558" s="50"/>
    </row>
    <row r="559" ht="15.75">
      <c r="C559" s="50"/>
    </row>
    <row r="560" ht="15.75">
      <c r="C560" s="50"/>
    </row>
    <row r="561" ht="15.75">
      <c r="C561" s="50"/>
    </row>
    <row r="562" ht="15.75">
      <c r="C562" s="50"/>
    </row>
    <row r="563" ht="15.75">
      <c r="C563" s="50"/>
    </row>
    <row r="564" ht="15.75">
      <c r="C564" s="50"/>
    </row>
    <row r="565" ht="15.75">
      <c r="C565" s="50"/>
    </row>
    <row r="566" ht="15.75">
      <c r="C566" s="50"/>
    </row>
    <row r="567" ht="15.75">
      <c r="C567" s="50"/>
    </row>
    <row r="568" ht="15.75">
      <c r="C568" s="50"/>
    </row>
    <row r="569" ht="15.75">
      <c r="C569" s="50"/>
    </row>
    <row r="570" ht="15.75">
      <c r="C570" s="50"/>
    </row>
    <row r="571" ht="15.75">
      <c r="C571" s="50"/>
    </row>
    <row r="572" ht="15.75">
      <c r="C572" s="50"/>
    </row>
    <row r="573" ht="15.75">
      <c r="C573" s="50"/>
    </row>
    <row r="574" ht="15.75">
      <c r="C574" s="50"/>
    </row>
    <row r="575" ht="15.75">
      <c r="C575" s="50"/>
    </row>
    <row r="576" ht="15.75">
      <c r="C576" s="50"/>
    </row>
    <row r="577" ht="15.75">
      <c r="C577" s="50"/>
    </row>
    <row r="578" ht="15.75">
      <c r="C578" s="50"/>
    </row>
    <row r="579" ht="15.75">
      <c r="C579" s="50"/>
    </row>
    <row r="580" ht="15.75">
      <c r="C580" s="50"/>
    </row>
    <row r="581" ht="15.75">
      <c r="C581" s="50"/>
    </row>
    <row r="582" ht="15.75">
      <c r="C582" s="50"/>
    </row>
    <row r="583" ht="15.75">
      <c r="C583" s="50"/>
    </row>
    <row r="584" ht="15.75">
      <c r="C584" s="50"/>
    </row>
    <row r="585" ht="15.75">
      <c r="C585" s="50"/>
    </row>
    <row r="586" ht="15.75">
      <c r="C586" s="50"/>
    </row>
    <row r="587" ht="15.75">
      <c r="C587" s="50"/>
    </row>
    <row r="588" ht="15.75">
      <c r="C588" s="50"/>
    </row>
    <row r="589" ht="15.75">
      <c r="C589" s="50"/>
    </row>
    <row r="590" ht="15.75">
      <c r="C590" s="50"/>
    </row>
    <row r="591" ht="15.75">
      <c r="C591" s="50"/>
    </row>
    <row r="592" ht="15.75">
      <c r="C592" s="50"/>
    </row>
    <row r="593" ht="15.75">
      <c r="C593" s="50"/>
    </row>
    <row r="594" ht="15.75">
      <c r="C594" s="50"/>
    </row>
    <row r="595" ht="15.75">
      <c r="C595" s="50"/>
    </row>
    <row r="596" ht="15.75">
      <c r="C596" s="50"/>
    </row>
    <row r="597" ht="15.75">
      <c r="C597" s="50"/>
    </row>
    <row r="598" ht="15.75">
      <c r="C598" s="50"/>
    </row>
    <row r="599" ht="15.75">
      <c r="C599" s="50"/>
    </row>
    <row r="600" ht="15.75">
      <c r="C600" s="50"/>
    </row>
    <row r="601" ht="15.75">
      <c r="C601" s="50"/>
    </row>
    <row r="602" ht="15.75">
      <c r="C602" s="50"/>
    </row>
    <row r="603" ht="15.75">
      <c r="C603" s="50"/>
    </row>
    <row r="604" ht="15.75">
      <c r="C604" s="50"/>
    </row>
    <row r="605" ht="15.75">
      <c r="C605" s="50"/>
    </row>
    <row r="606" ht="15.75">
      <c r="C606" s="50"/>
    </row>
    <row r="607" ht="15.75">
      <c r="C607" s="50"/>
    </row>
    <row r="608" ht="15.75">
      <c r="C608" s="50"/>
    </row>
    <row r="609" ht="15.75">
      <c r="C609" s="50"/>
    </row>
    <row r="610" ht="15.75">
      <c r="C610" s="50"/>
    </row>
    <row r="611" ht="15.75">
      <c r="C611" s="50"/>
    </row>
    <row r="612" ht="15.75">
      <c r="C612" s="50"/>
    </row>
    <row r="613" ht="15.75">
      <c r="C613" s="50"/>
    </row>
    <row r="614" ht="15.75">
      <c r="C614" s="50"/>
    </row>
    <row r="615" ht="15.75">
      <c r="C615" s="50"/>
    </row>
    <row r="616" ht="15.75">
      <c r="C616" s="50"/>
    </row>
    <row r="617" ht="15.75">
      <c r="C617" s="50"/>
    </row>
    <row r="618" ht="15.75">
      <c r="C618" s="50"/>
    </row>
    <row r="619" ht="15.75">
      <c r="C619" s="50"/>
    </row>
    <row r="620" ht="15.75">
      <c r="C620" s="50"/>
    </row>
    <row r="621" ht="15.75">
      <c r="C621" s="50"/>
    </row>
    <row r="622" ht="15.75">
      <c r="C622" s="50"/>
    </row>
    <row r="623" ht="15.75">
      <c r="C623" s="50"/>
    </row>
    <row r="624" ht="15.75">
      <c r="C624" s="50"/>
    </row>
    <row r="625" ht="15.75">
      <c r="C625" s="50"/>
    </row>
    <row r="626" ht="15.75">
      <c r="C626" s="50"/>
    </row>
    <row r="627" ht="15.75">
      <c r="C627" s="50"/>
    </row>
    <row r="628" ht="15.75">
      <c r="C628" s="50"/>
    </row>
    <row r="629" ht="15.75">
      <c r="C629" s="50"/>
    </row>
    <row r="630" ht="15.75">
      <c r="C630" s="50"/>
    </row>
    <row r="631" ht="15.75">
      <c r="C631" s="50"/>
    </row>
    <row r="632" ht="15.75">
      <c r="C632" s="50"/>
    </row>
    <row r="633" ht="15.75">
      <c r="C633" s="50"/>
    </row>
    <row r="634" ht="15.75">
      <c r="C634" s="50"/>
    </row>
    <row r="635" ht="15.75">
      <c r="C635" s="50"/>
    </row>
    <row r="636" ht="15.75">
      <c r="C636" s="50"/>
    </row>
    <row r="637" ht="15.75">
      <c r="C637" s="50"/>
    </row>
    <row r="638" ht="15.75">
      <c r="C638" s="50"/>
    </row>
    <row r="639" ht="15.75">
      <c r="C639" s="50"/>
    </row>
    <row r="640" ht="15.75">
      <c r="C640" s="50"/>
    </row>
    <row r="641" ht="15.75">
      <c r="C641" s="50"/>
    </row>
    <row r="642" ht="15.75">
      <c r="C642" s="50"/>
    </row>
    <row r="643" ht="15.75">
      <c r="C643" s="50"/>
    </row>
    <row r="644" ht="15.75">
      <c r="C644" s="50"/>
    </row>
    <row r="645" ht="15.75">
      <c r="C645" s="50"/>
    </row>
    <row r="646" ht="15.75">
      <c r="C646" s="50"/>
    </row>
    <row r="647" ht="15.75">
      <c r="C647" s="50"/>
    </row>
    <row r="648" ht="15.75">
      <c r="C648" s="50"/>
    </row>
    <row r="649" ht="15.75">
      <c r="C649" s="50"/>
    </row>
    <row r="650" ht="15.75">
      <c r="C650" s="50"/>
    </row>
    <row r="651" ht="15.75">
      <c r="C651" s="50"/>
    </row>
    <row r="652" ht="15.75">
      <c r="C652" s="50"/>
    </row>
    <row r="653" ht="15.75">
      <c r="C653" s="50"/>
    </row>
    <row r="654" ht="15.75">
      <c r="C654" s="50"/>
    </row>
    <row r="655" ht="15.75">
      <c r="C655" s="50"/>
    </row>
    <row r="656" ht="15.75">
      <c r="C656" s="50"/>
    </row>
    <row r="657" ht="15.75">
      <c r="C657" s="50"/>
    </row>
    <row r="658" ht="15.75">
      <c r="C658" s="50"/>
    </row>
    <row r="659" ht="15.75">
      <c r="C659" s="50"/>
    </row>
    <row r="660" ht="15.75">
      <c r="C660" s="50"/>
    </row>
    <row r="661" ht="15.75">
      <c r="C661" s="50"/>
    </row>
    <row r="662" ht="15.75">
      <c r="C662" s="50"/>
    </row>
    <row r="663" ht="15.75">
      <c r="C663" s="50"/>
    </row>
    <row r="664" ht="15.75">
      <c r="C664" s="50"/>
    </row>
    <row r="665" ht="15.75">
      <c r="C665" s="50"/>
    </row>
    <row r="666" ht="15.75">
      <c r="C666" s="50"/>
    </row>
    <row r="667" ht="15.75">
      <c r="C667" s="50"/>
    </row>
    <row r="668" ht="15.75">
      <c r="C668" s="50"/>
    </row>
    <row r="669" ht="15.75">
      <c r="C669" s="50"/>
    </row>
    <row r="670" ht="15.75">
      <c r="C670" s="50"/>
    </row>
    <row r="671" ht="15.75">
      <c r="C671" s="50"/>
    </row>
    <row r="672" ht="15.75">
      <c r="C672" s="50"/>
    </row>
    <row r="673" ht="15.75">
      <c r="C673" s="50"/>
    </row>
    <row r="674" ht="15.75">
      <c r="C674" s="50"/>
    </row>
    <row r="675" ht="15.75">
      <c r="C675" s="50"/>
    </row>
    <row r="676" ht="15.75">
      <c r="C676" s="50"/>
    </row>
    <row r="677" ht="15.75">
      <c r="C677" s="50"/>
    </row>
    <row r="678" ht="15.75">
      <c r="C678" s="50"/>
    </row>
    <row r="679" ht="15.75">
      <c r="C679" s="50"/>
    </row>
    <row r="680" ht="15.75">
      <c r="C680" s="50"/>
    </row>
    <row r="681" ht="15.75">
      <c r="C681" s="50"/>
    </row>
    <row r="682" ht="15.75">
      <c r="C682" s="50"/>
    </row>
    <row r="683" ht="15.75">
      <c r="C683" s="50"/>
    </row>
    <row r="684" ht="15.75">
      <c r="C684" s="50"/>
    </row>
    <row r="685" ht="15.75">
      <c r="C685" s="50"/>
    </row>
    <row r="686" ht="15.75">
      <c r="C686" s="50"/>
    </row>
    <row r="687" ht="15.75">
      <c r="C687" s="50"/>
    </row>
    <row r="688" ht="15.75">
      <c r="C688" s="50"/>
    </row>
    <row r="689" ht="15.75">
      <c r="C689" s="50"/>
    </row>
    <row r="690" ht="15.75">
      <c r="C690" s="50"/>
    </row>
    <row r="691" ht="15.75">
      <c r="C691" s="50"/>
    </row>
    <row r="692" ht="15.75">
      <c r="C692" s="50"/>
    </row>
    <row r="693" ht="15.75">
      <c r="C693" s="50"/>
    </row>
    <row r="694" ht="15.75">
      <c r="C694" s="50"/>
    </row>
    <row r="695" ht="15.75">
      <c r="C695" s="50"/>
    </row>
    <row r="696" ht="15.75">
      <c r="C696" s="50"/>
    </row>
    <row r="697" ht="15.75">
      <c r="C697" s="50"/>
    </row>
    <row r="698" ht="15.75">
      <c r="C698" s="50"/>
    </row>
    <row r="699" ht="15.75">
      <c r="C699" s="50"/>
    </row>
    <row r="700" ht="15.75">
      <c r="C700" s="50"/>
    </row>
    <row r="701" ht="15.75">
      <c r="C701" s="50"/>
    </row>
    <row r="702" ht="15.75">
      <c r="C702" s="50"/>
    </row>
    <row r="703" ht="15.75">
      <c r="C703" s="50"/>
    </row>
    <row r="704" ht="15.75">
      <c r="C704" s="50"/>
    </row>
    <row r="705" ht="15.75">
      <c r="C705" s="50"/>
    </row>
    <row r="706" ht="15.75">
      <c r="C706" s="50"/>
    </row>
    <row r="707" ht="15.75">
      <c r="C707" s="50"/>
    </row>
    <row r="708" ht="15.75">
      <c r="C708" s="50"/>
    </row>
    <row r="709" ht="15.75">
      <c r="C709" s="50"/>
    </row>
    <row r="710" ht="15.75">
      <c r="C710" s="50"/>
    </row>
    <row r="711" ht="15.75">
      <c r="C711" s="50"/>
    </row>
    <row r="712" ht="15.75">
      <c r="C712" s="50"/>
    </row>
    <row r="713" ht="15.75">
      <c r="C713" s="50"/>
    </row>
    <row r="714" ht="15.75">
      <c r="C714" s="50"/>
    </row>
    <row r="715" ht="15.75">
      <c r="C715" s="50"/>
    </row>
    <row r="716" ht="15.75">
      <c r="C716" s="50"/>
    </row>
    <row r="717" ht="15.75">
      <c r="C717" s="50"/>
    </row>
    <row r="718" ht="15.75">
      <c r="C718" s="50"/>
    </row>
    <row r="719" ht="15.75">
      <c r="C719" s="50"/>
    </row>
    <row r="720" ht="15.75">
      <c r="C720" s="50"/>
    </row>
    <row r="721" ht="15.75">
      <c r="C721" s="50"/>
    </row>
    <row r="722" ht="15.75">
      <c r="C722" s="50"/>
    </row>
    <row r="723" ht="15.75">
      <c r="C723" s="50"/>
    </row>
    <row r="724" ht="15.75">
      <c r="C724" s="50"/>
    </row>
    <row r="725" ht="15.75">
      <c r="C725" s="50"/>
    </row>
    <row r="726" ht="15.75">
      <c r="C726" s="50"/>
    </row>
    <row r="727" ht="15.75">
      <c r="C727" s="50"/>
    </row>
    <row r="728" ht="15.75">
      <c r="C728" s="50"/>
    </row>
    <row r="729" ht="15.75">
      <c r="C729" s="50"/>
    </row>
    <row r="730" ht="15.75">
      <c r="C730" s="50"/>
    </row>
    <row r="731" ht="15.75">
      <c r="C731" s="50"/>
    </row>
    <row r="732" ht="15.75">
      <c r="C732" s="50"/>
    </row>
    <row r="733" ht="15.75">
      <c r="C733" s="50"/>
    </row>
    <row r="734" ht="15.75">
      <c r="C734" s="50"/>
    </row>
    <row r="735" ht="15.75">
      <c r="C735" s="50"/>
    </row>
    <row r="736" ht="15.75">
      <c r="C736" s="50"/>
    </row>
    <row r="737" ht="15.75">
      <c r="C737" s="50"/>
    </row>
    <row r="738" ht="15.75">
      <c r="C738" s="50"/>
    </row>
    <row r="739" ht="15.75">
      <c r="C739" s="50"/>
    </row>
    <row r="740" ht="15.75">
      <c r="C740" s="50"/>
    </row>
    <row r="741" ht="15.75">
      <c r="C741" s="50"/>
    </row>
    <row r="742" ht="15.75">
      <c r="C742" s="50"/>
    </row>
    <row r="743" ht="15.75">
      <c r="C743" s="50"/>
    </row>
    <row r="744" ht="15.75">
      <c r="C744" s="50"/>
    </row>
    <row r="745" ht="15.75">
      <c r="C745" s="50"/>
    </row>
    <row r="746" ht="15.75">
      <c r="C746" s="50"/>
    </row>
    <row r="747" ht="15.75">
      <c r="C747" s="50"/>
    </row>
    <row r="748" ht="15.75">
      <c r="C748" s="50"/>
    </row>
    <row r="749" ht="15.75">
      <c r="C749" s="50"/>
    </row>
    <row r="750" ht="15.75">
      <c r="C750" s="50"/>
    </row>
    <row r="751" ht="15.75">
      <c r="C751" s="50"/>
    </row>
    <row r="752" ht="15.75">
      <c r="C752" s="50"/>
    </row>
    <row r="753" ht="15.75">
      <c r="C753" s="50"/>
    </row>
    <row r="754" ht="15.75">
      <c r="C754" s="50"/>
    </row>
    <row r="755" ht="15.75">
      <c r="C755" s="50"/>
    </row>
    <row r="756" ht="15.75">
      <c r="C756" s="50"/>
    </row>
    <row r="757" ht="15.75">
      <c r="C757" s="50"/>
    </row>
    <row r="758" ht="15.75">
      <c r="C758" s="50"/>
    </row>
    <row r="759" ht="15.75">
      <c r="C759" s="50"/>
    </row>
    <row r="760" ht="15.75">
      <c r="C760" s="50"/>
    </row>
    <row r="761" ht="15.75">
      <c r="C761" s="50"/>
    </row>
    <row r="762" ht="15.75">
      <c r="C762" s="50"/>
    </row>
    <row r="763" ht="15.75">
      <c r="C763" s="50"/>
    </row>
    <row r="764" ht="15.75">
      <c r="C764" s="50"/>
    </row>
    <row r="765" ht="15.75">
      <c r="C765" s="50"/>
    </row>
    <row r="766" ht="15.75">
      <c r="C766" s="50"/>
    </row>
    <row r="767" ht="15.75">
      <c r="C767" s="50"/>
    </row>
    <row r="768" ht="15.75">
      <c r="C768" s="50"/>
    </row>
    <row r="769" ht="15.75">
      <c r="C769" s="50"/>
    </row>
    <row r="770" ht="15.75">
      <c r="C770" s="50"/>
    </row>
    <row r="771" ht="15.75">
      <c r="C771" s="50"/>
    </row>
    <row r="772" ht="15.75">
      <c r="C772" s="50"/>
    </row>
    <row r="773" ht="15.75">
      <c r="C773" s="50"/>
    </row>
    <row r="774" ht="15.75">
      <c r="C774" s="50"/>
    </row>
    <row r="775" ht="15.75">
      <c r="C775" s="50"/>
    </row>
    <row r="776" ht="15.75">
      <c r="C776" s="50"/>
    </row>
    <row r="777" ht="15.75">
      <c r="C777" s="50"/>
    </row>
    <row r="778" ht="15.75">
      <c r="C778" s="50"/>
    </row>
    <row r="779" ht="15.75">
      <c r="C779" s="50"/>
    </row>
    <row r="780" ht="15.75">
      <c r="C780" s="50"/>
    </row>
    <row r="781" ht="15.75">
      <c r="C781" s="50"/>
    </row>
    <row r="782" ht="15.75">
      <c r="C782" s="50"/>
    </row>
    <row r="783" ht="15.75">
      <c r="C783" s="50"/>
    </row>
    <row r="784" ht="15.75">
      <c r="C784" s="50"/>
    </row>
    <row r="785" ht="15.75">
      <c r="C785" s="50"/>
    </row>
    <row r="786" ht="15.75">
      <c r="C786" s="50"/>
    </row>
    <row r="787" ht="15.75">
      <c r="C787" s="50"/>
    </row>
    <row r="788" ht="15.75">
      <c r="C788" s="50"/>
    </row>
    <row r="789" ht="15.75">
      <c r="C789" s="50"/>
    </row>
    <row r="790" ht="15.75">
      <c r="C790" s="50"/>
    </row>
    <row r="791" ht="15.75">
      <c r="C791" s="50"/>
    </row>
    <row r="792" ht="15.75">
      <c r="C792" s="50"/>
    </row>
    <row r="793" ht="15.75">
      <c r="C793" s="50"/>
    </row>
    <row r="794" ht="15.75">
      <c r="C794" s="50"/>
    </row>
    <row r="795" ht="15.75">
      <c r="C795" s="50"/>
    </row>
    <row r="796" ht="15.75">
      <c r="C796" s="50"/>
    </row>
    <row r="797" ht="15.75">
      <c r="C797" s="50"/>
    </row>
    <row r="798" ht="15.75">
      <c r="C798" s="50"/>
    </row>
    <row r="799" ht="15.75">
      <c r="C799" s="50"/>
    </row>
    <row r="800" ht="15.75">
      <c r="C800" s="50"/>
    </row>
    <row r="801" ht="15.75">
      <c r="C801" s="50"/>
    </row>
    <row r="802" ht="15.75">
      <c r="C802" s="50"/>
    </row>
    <row r="803" ht="15.75">
      <c r="C803" s="50"/>
    </row>
    <row r="804" ht="15.75">
      <c r="C804" s="50"/>
    </row>
    <row r="805" ht="15.75">
      <c r="C805" s="50"/>
    </row>
    <row r="806" ht="15.75">
      <c r="C806" s="50"/>
    </row>
    <row r="807" ht="15.75">
      <c r="C807" s="50"/>
    </row>
    <row r="808" ht="15.75">
      <c r="C808" s="50"/>
    </row>
    <row r="809" ht="15.75">
      <c r="C809" s="50"/>
    </row>
    <row r="810" ht="15.75">
      <c r="C810" s="50"/>
    </row>
    <row r="811" ht="15.75">
      <c r="C811" s="50"/>
    </row>
    <row r="812" ht="15.75">
      <c r="C812" s="50"/>
    </row>
    <row r="813" ht="15.75">
      <c r="C813" s="50"/>
    </row>
    <row r="814" ht="15.75">
      <c r="C814" s="50"/>
    </row>
    <row r="815" ht="15.75">
      <c r="C815" s="50"/>
    </row>
    <row r="816" ht="15.75">
      <c r="C816" s="50"/>
    </row>
    <row r="817" ht="15.75">
      <c r="C817" s="50"/>
    </row>
    <row r="818" ht="15.75">
      <c r="C818" s="50"/>
    </row>
    <row r="819" ht="15.75">
      <c r="C819" s="50"/>
    </row>
    <row r="820" ht="15.75">
      <c r="C820" s="50"/>
    </row>
    <row r="821" ht="15.75">
      <c r="C821" s="50"/>
    </row>
    <row r="822" ht="15.75">
      <c r="C822" s="50"/>
    </row>
    <row r="823" ht="15.75">
      <c r="C823" s="50"/>
    </row>
    <row r="824" ht="15.75">
      <c r="C824" s="50"/>
    </row>
    <row r="825" ht="15.75">
      <c r="C825" s="50"/>
    </row>
    <row r="826" ht="15.75">
      <c r="C826" s="50"/>
    </row>
    <row r="827" ht="15.75">
      <c r="C827" s="50"/>
    </row>
    <row r="828" ht="15.75">
      <c r="C828" s="50"/>
    </row>
    <row r="829" ht="15.75">
      <c r="C829" s="50"/>
    </row>
    <row r="830" ht="15.75">
      <c r="C830" s="50"/>
    </row>
    <row r="831" ht="15.75">
      <c r="C831" s="50"/>
    </row>
    <row r="832" ht="15.75">
      <c r="C832" s="50"/>
    </row>
    <row r="833" ht="15.75">
      <c r="C833" s="50"/>
    </row>
    <row r="834" ht="15.75">
      <c r="C834" s="50"/>
    </row>
    <row r="835" ht="15.75">
      <c r="C835" s="50"/>
    </row>
    <row r="836" ht="15.75">
      <c r="C836" s="50"/>
    </row>
    <row r="837" ht="15.75">
      <c r="C837" s="50"/>
    </row>
    <row r="838" ht="15.75">
      <c r="C838" s="50"/>
    </row>
    <row r="839" ht="15.75">
      <c r="C839" s="50"/>
    </row>
    <row r="840" ht="15.75">
      <c r="C840" s="50"/>
    </row>
    <row r="841" ht="15.75">
      <c r="C841" s="50"/>
    </row>
    <row r="842" ht="15.75">
      <c r="C842" s="50"/>
    </row>
    <row r="843" ht="15.75">
      <c r="C843" s="50"/>
    </row>
    <row r="844" ht="15.75">
      <c r="C844" s="50"/>
    </row>
    <row r="845" ht="15.75">
      <c r="C845" s="50"/>
    </row>
    <row r="846" ht="15.75">
      <c r="C846" s="50"/>
    </row>
    <row r="847" ht="15.75">
      <c r="C847" s="50"/>
    </row>
    <row r="848" ht="15.75">
      <c r="C848" s="50"/>
    </row>
    <row r="849" ht="15.75">
      <c r="C849" s="50"/>
    </row>
    <row r="850" ht="15.75">
      <c r="C850" s="50"/>
    </row>
    <row r="851" ht="15.75">
      <c r="C851" s="50"/>
    </row>
    <row r="852" ht="15.75">
      <c r="C852" s="50"/>
    </row>
    <row r="853" ht="15.75">
      <c r="C853" s="50"/>
    </row>
    <row r="854" ht="15.75">
      <c r="C854" s="50"/>
    </row>
    <row r="855" ht="15.75">
      <c r="C855" s="50"/>
    </row>
    <row r="856" ht="15.75">
      <c r="C856" s="50"/>
    </row>
    <row r="857" ht="15.75">
      <c r="C857" s="50"/>
    </row>
    <row r="858" ht="15.75">
      <c r="C858" s="50"/>
    </row>
    <row r="859" ht="15.75">
      <c r="C859" s="50"/>
    </row>
    <row r="860" ht="15.75">
      <c r="C860" s="50"/>
    </row>
    <row r="861" ht="15.75">
      <c r="C861" s="50"/>
    </row>
    <row r="862" ht="15.75">
      <c r="C862" s="50"/>
    </row>
    <row r="863" ht="15.75">
      <c r="C863" s="50"/>
    </row>
    <row r="864" ht="15.75">
      <c r="C864" s="50"/>
    </row>
    <row r="865" ht="15.75">
      <c r="C865" s="50"/>
    </row>
    <row r="866" ht="15.75">
      <c r="C866" s="50"/>
    </row>
    <row r="867" ht="15.75">
      <c r="C867" s="50"/>
    </row>
    <row r="868" ht="15.75">
      <c r="C868" s="50"/>
    </row>
    <row r="869" ht="15.75">
      <c r="C869" s="50"/>
    </row>
    <row r="870" ht="15.75">
      <c r="C870" s="50"/>
    </row>
    <row r="871" ht="15.75">
      <c r="C871" s="50"/>
    </row>
    <row r="872" ht="15.75">
      <c r="C872" s="50"/>
    </row>
    <row r="873" ht="15.75">
      <c r="C873" s="50"/>
    </row>
    <row r="874" ht="15.75">
      <c r="C874" s="50"/>
    </row>
    <row r="875" ht="15.75">
      <c r="C875" s="50"/>
    </row>
    <row r="876" ht="15.75">
      <c r="C876" s="50"/>
    </row>
    <row r="877" ht="15.75">
      <c r="C877" s="50"/>
    </row>
    <row r="878" ht="15.75">
      <c r="C878" s="50"/>
    </row>
    <row r="879" ht="15.75">
      <c r="C879" s="50"/>
    </row>
    <row r="880" ht="15.75">
      <c r="C880" s="50"/>
    </row>
    <row r="881" ht="15.75">
      <c r="C881" s="50"/>
    </row>
    <row r="882" ht="15.75">
      <c r="C882" s="50"/>
    </row>
    <row r="883" ht="15.75">
      <c r="C883" s="50"/>
    </row>
    <row r="884" ht="15.75">
      <c r="C884" s="50"/>
    </row>
    <row r="885" ht="15.75">
      <c r="C885" s="50"/>
    </row>
    <row r="886" ht="15.75">
      <c r="C886" s="50"/>
    </row>
    <row r="887" ht="15.75">
      <c r="C887" s="50"/>
    </row>
    <row r="888" ht="15.75">
      <c r="C888" s="50"/>
    </row>
    <row r="889" ht="15.75">
      <c r="C889" s="50"/>
    </row>
    <row r="890" ht="15.75">
      <c r="C890" s="50"/>
    </row>
    <row r="891" ht="15.75">
      <c r="C891" s="50"/>
    </row>
    <row r="892" ht="15.75">
      <c r="C892" s="50"/>
    </row>
    <row r="893" ht="15.75">
      <c r="C893" s="50"/>
    </row>
    <row r="894" ht="15.75">
      <c r="C894" s="50"/>
    </row>
    <row r="895" ht="15.75">
      <c r="C895" s="50"/>
    </row>
    <row r="896" ht="15.75">
      <c r="C896" s="50"/>
    </row>
    <row r="897" ht="15.75">
      <c r="C897" s="50"/>
    </row>
    <row r="898" ht="15.75">
      <c r="C898" s="50"/>
    </row>
    <row r="899" ht="15.75">
      <c r="C899" s="50"/>
    </row>
    <row r="900" ht="15.75">
      <c r="C900" s="50"/>
    </row>
    <row r="901" ht="15.75">
      <c r="C901" s="50"/>
    </row>
    <row r="902" ht="15.75">
      <c r="C902" s="50"/>
    </row>
    <row r="903" ht="15.75">
      <c r="C903" s="50"/>
    </row>
    <row r="904" ht="15.75">
      <c r="C904" s="50"/>
    </row>
    <row r="905" ht="15.75">
      <c r="C905" s="50"/>
    </row>
    <row r="906" ht="15.75">
      <c r="C906" s="50"/>
    </row>
    <row r="907" ht="15.75">
      <c r="C907" s="50"/>
    </row>
    <row r="908" ht="15.75">
      <c r="C908" s="50"/>
    </row>
    <row r="909" ht="15.75">
      <c r="C909" s="50"/>
    </row>
    <row r="910" ht="15.75">
      <c r="C910" s="50"/>
    </row>
    <row r="911" ht="15.75">
      <c r="C911" s="50"/>
    </row>
    <row r="912" ht="15.75">
      <c r="C912" s="50"/>
    </row>
    <row r="913" ht="15.75">
      <c r="C913" s="50"/>
    </row>
    <row r="914" ht="15.75">
      <c r="C914" s="50"/>
    </row>
    <row r="915" ht="15.75">
      <c r="C915" s="50"/>
    </row>
    <row r="916" ht="15.75">
      <c r="C916" s="50"/>
    </row>
    <row r="917" ht="15.75">
      <c r="C917" s="50"/>
    </row>
    <row r="918" ht="15.75">
      <c r="C918" s="50"/>
    </row>
    <row r="919" ht="15.75">
      <c r="C919" s="50"/>
    </row>
    <row r="920" ht="15.75">
      <c r="C920" s="50"/>
    </row>
    <row r="921" ht="15.75">
      <c r="C921" s="50"/>
    </row>
    <row r="922" ht="15.75">
      <c r="C922" s="50"/>
    </row>
    <row r="923" ht="15.75">
      <c r="C923" s="50"/>
    </row>
    <row r="924" ht="15.75">
      <c r="C924" s="50"/>
    </row>
    <row r="925" ht="15.75">
      <c r="C925" s="50"/>
    </row>
    <row r="926" ht="15.75">
      <c r="C926" s="50"/>
    </row>
    <row r="927" ht="15.75">
      <c r="C927" s="50"/>
    </row>
    <row r="928" ht="15.75">
      <c r="C928" s="50"/>
    </row>
    <row r="929" ht="15.75">
      <c r="C929" s="50"/>
    </row>
    <row r="930" ht="15.75">
      <c r="C930" s="50"/>
    </row>
    <row r="931" ht="15.75">
      <c r="C931" s="50"/>
    </row>
    <row r="932" ht="15.75">
      <c r="C932" s="50"/>
    </row>
    <row r="933" ht="15.75">
      <c r="C933" s="50"/>
    </row>
    <row r="934" ht="15.75">
      <c r="C934" s="50"/>
    </row>
    <row r="935" ht="15.75">
      <c r="C935" s="50"/>
    </row>
    <row r="936" ht="15.75">
      <c r="C936" s="50"/>
    </row>
    <row r="937" ht="15.75">
      <c r="C937" s="50"/>
    </row>
    <row r="938" ht="15.75">
      <c r="C938" s="50"/>
    </row>
    <row r="939" ht="15.75">
      <c r="C939" s="50"/>
    </row>
    <row r="940" ht="15.75">
      <c r="C940" s="50"/>
    </row>
    <row r="941" ht="15.75">
      <c r="C941" s="50"/>
    </row>
    <row r="942" ht="15.75">
      <c r="C942" s="50"/>
    </row>
    <row r="943" ht="15.75">
      <c r="C943" s="50"/>
    </row>
    <row r="944" ht="15.75">
      <c r="C944" s="50"/>
    </row>
    <row r="945" ht="15.75">
      <c r="C945" s="50"/>
    </row>
    <row r="946" ht="15.75">
      <c r="C946" s="50"/>
    </row>
    <row r="947" ht="15.75">
      <c r="C947" s="50"/>
    </row>
    <row r="948" ht="15.75">
      <c r="C948" s="50"/>
    </row>
    <row r="949" ht="15.75">
      <c r="C949" s="50"/>
    </row>
    <row r="950" ht="15.75">
      <c r="C950" s="50"/>
    </row>
    <row r="951" ht="15.75">
      <c r="C951" s="50"/>
    </row>
    <row r="952" ht="15.75">
      <c r="C952" s="50"/>
    </row>
    <row r="953" ht="15.75">
      <c r="C953" s="50"/>
    </row>
    <row r="954" ht="15.75">
      <c r="C954" s="50"/>
    </row>
    <row r="955" ht="15.75">
      <c r="C955" s="50"/>
    </row>
  </sheetData>
  <sheetProtection/>
  <mergeCells count="10">
    <mergeCell ref="A4:D4"/>
    <mergeCell ref="B11:B12"/>
    <mergeCell ref="C11:D11"/>
    <mergeCell ref="B1:D1"/>
    <mergeCell ref="B2:D2"/>
    <mergeCell ref="B3:D3"/>
    <mergeCell ref="B6:D6"/>
    <mergeCell ref="B8:D8"/>
    <mergeCell ref="B9:D9"/>
    <mergeCell ref="B7:C7"/>
  </mergeCells>
  <printOptions/>
  <pageMargins left="0.984251968503937" right="0.7086614173228347" top="0.7480314960629921" bottom="0.7480314960629921" header="0.31496062992125984" footer="0.31496062992125984"/>
  <pageSetup fitToHeight="1" fitToWidth="1"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1:I301"/>
  <sheetViews>
    <sheetView zoomScalePageLayoutView="0" workbookViewId="0" topLeftCell="A247">
      <selection activeCell="H247" sqref="H1:I16384"/>
    </sheetView>
  </sheetViews>
  <sheetFormatPr defaultColWidth="9.00390625" defaultRowHeight="12.75"/>
  <cols>
    <col min="1" max="1" width="60.25390625" style="206" customWidth="1"/>
    <col min="2" max="2" width="12.25390625" style="206" customWidth="1"/>
    <col min="3" max="3" width="20.25390625" style="206" customWidth="1"/>
    <col min="4" max="4" width="10.75390625" style="206" customWidth="1"/>
    <col min="5" max="6" width="26.00390625" style="206" customWidth="1"/>
    <col min="7" max="7" width="9.125" style="206" customWidth="1"/>
    <col min="8" max="9" width="13.00390625" style="206" hidden="1" customWidth="1"/>
    <col min="10" max="16384" width="9.125" style="206" customWidth="1"/>
  </cols>
  <sheetData>
    <row r="1" ht="18.75">
      <c r="F1" s="207" t="s">
        <v>395</v>
      </c>
    </row>
    <row r="2" ht="18.75">
      <c r="F2" s="207" t="s">
        <v>145</v>
      </c>
    </row>
    <row r="3" ht="18.75">
      <c r="F3" s="207" t="s">
        <v>45</v>
      </c>
    </row>
    <row r="4" ht="18.75">
      <c r="F4" s="207" t="s">
        <v>742</v>
      </c>
    </row>
    <row r="5" ht="18.75">
      <c r="F5" s="207"/>
    </row>
    <row r="6" spans="1:6" ht="18.75">
      <c r="A6" s="369" t="s">
        <v>807</v>
      </c>
      <c r="B6" s="369"/>
      <c r="C6" s="369"/>
      <c r="D6" s="369"/>
      <c r="E6" s="369"/>
      <c r="F6" s="369"/>
    </row>
    <row r="7" ht="15" customHeight="1"/>
    <row r="8" spans="1:6" ht="18.75" hidden="1">
      <c r="A8" s="208"/>
      <c r="B8" s="208"/>
      <c r="C8" s="208"/>
      <c r="D8" s="208"/>
      <c r="E8" s="208"/>
      <c r="F8" s="208"/>
    </row>
    <row r="9" spans="1:6" ht="18.75">
      <c r="A9" s="232"/>
      <c r="B9" s="232"/>
      <c r="C9" s="232"/>
      <c r="D9" s="231"/>
      <c r="E9" s="377" t="s">
        <v>729</v>
      </c>
      <c r="F9" s="378"/>
    </row>
    <row r="10" spans="1:6" ht="18.75">
      <c r="A10" s="370" t="s">
        <v>62</v>
      </c>
      <c r="B10" s="372" t="s">
        <v>63</v>
      </c>
      <c r="C10" s="372" t="s">
        <v>64</v>
      </c>
      <c r="D10" s="374" t="s">
        <v>65</v>
      </c>
      <c r="E10" s="376" t="s">
        <v>562</v>
      </c>
      <c r="F10" s="367" t="s">
        <v>828</v>
      </c>
    </row>
    <row r="11" spans="1:6" ht="18.75">
      <c r="A11" s="371"/>
      <c r="B11" s="373" t="s">
        <v>425</v>
      </c>
      <c r="C11" s="373" t="s">
        <v>64</v>
      </c>
      <c r="D11" s="375" t="s">
        <v>65</v>
      </c>
      <c r="E11" s="376" t="s">
        <v>329</v>
      </c>
      <c r="F11" s="367" t="s">
        <v>329</v>
      </c>
    </row>
    <row r="12" spans="1:6" ht="18.75">
      <c r="A12" s="230"/>
      <c r="B12" s="230"/>
      <c r="C12" s="230"/>
      <c r="D12" s="230"/>
      <c r="E12" s="209"/>
      <c r="F12" s="209"/>
    </row>
    <row r="13" spans="1:6" ht="18.75">
      <c r="A13" s="210" t="s">
        <v>171</v>
      </c>
      <c r="B13" s="211"/>
      <c r="C13" s="211"/>
      <c r="D13" s="211"/>
      <c r="E13" s="212">
        <f>E14+E20+E101+E164+E186+E248</f>
        <v>526402.708</v>
      </c>
      <c r="F13" s="212">
        <f>F14+F20+F101+F164+F186+F248</f>
        <v>531689.858</v>
      </c>
    </row>
    <row r="14" spans="1:6" ht="37.5">
      <c r="A14" s="213" t="s">
        <v>426</v>
      </c>
      <c r="B14" s="211" t="s">
        <v>66</v>
      </c>
      <c r="C14" s="211"/>
      <c r="D14" s="211"/>
      <c r="E14" s="212">
        <f>E15+E17</f>
        <v>1259.801</v>
      </c>
      <c r="F14" s="212">
        <f>F15+F17</f>
        <v>1259.801</v>
      </c>
    </row>
    <row r="15" spans="1:6" ht="18.75">
      <c r="A15" s="214" t="s">
        <v>67</v>
      </c>
      <c r="B15" s="215" t="s">
        <v>66</v>
      </c>
      <c r="C15" s="215" t="s">
        <v>427</v>
      </c>
      <c r="D15" s="215"/>
      <c r="E15" s="216">
        <f>E16</f>
        <v>855.769</v>
      </c>
      <c r="F15" s="216">
        <f>F16</f>
        <v>855.769</v>
      </c>
    </row>
    <row r="16" spans="1:6" ht="93.75">
      <c r="A16" s="217" t="s">
        <v>68</v>
      </c>
      <c r="B16" s="218" t="s">
        <v>66</v>
      </c>
      <c r="C16" s="218" t="s">
        <v>427</v>
      </c>
      <c r="D16" s="218" t="s">
        <v>69</v>
      </c>
      <c r="E16" s="219">
        <v>855.769</v>
      </c>
      <c r="F16" s="219">
        <v>855.769</v>
      </c>
    </row>
    <row r="17" spans="1:6" ht="131.25">
      <c r="A17" s="214" t="s">
        <v>279</v>
      </c>
      <c r="B17" s="215" t="s">
        <v>66</v>
      </c>
      <c r="C17" s="215" t="s">
        <v>428</v>
      </c>
      <c r="D17" s="215"/>
      <c r="E17" s="216">
        <f>E18+E19</f>
        <v>404.032</v>
      </c>
      <c r="F17" s="216">
        <f>F18+F19</f>
        <v>404.032</v>
      </c>
    </row>
    <row r="18" spans="1:6" ht="93.75">
      <c r="A18" s="217" t="s">
        <v>68</v>
      </c>
      <c r="B18" s="218" t="s">
        <v>66</v>
      </c>
      <c r="C18" s="218" t="s">
        <v>428</v>
      </c>
      <c r="D18" s="218" t="s">
        <v>69</v>
      </c>
      <c r="E18" s="219">
        <v>398.032</v>
      </c>
      <c r="F18" s="219">
        <v>398.032</v>
      </c>
    </row>
    <row r="19" spans="1:6" ht="37.5">
      <c r="A19" s="217" t="s">
        <v>70</v>
      </c>
      <c r="B19" s="218" t="s">
        <v>66</v>
      </c>
      <c r="C19" s="218" t="s">
        <v>428</v>
      </c>
      <c r="D19" s="218" t="s">
        <v>71</v>
      </c>
      <c r="E19" s="219">
        <v>6</v>
      </c>
      <c r="F19" s="219">
        <v>6</v>
      </c>
    </row>
    <row r="20" spans="1:6" ht="37.5">
      <c r="A20" s="213" t="s">
        <v>429</v>
      </c>
      <c r="B20" s="211" t="s">
        <v>73</v>
      </c>
      <c r="C20" s="211"/>
      <c r="D20" s="211"/>
      <c r="E20" s="212">
        <f>E21+E36+E50+E67+E72+E85</f>
        <v>39036.12</v>
      </c>
      <c r="F20" s="212">
        <f>F21+F36+F50+F67+F72+F85</f>
        <v>38296.12</v>
      </c>
    </row>
    <row r="21" spans="1:6" ht="18.75">
      <c r="A21" s="278" t="s">
        <v>568</v>
      </c>
      <c r="B21" s="279" t="s">
        <v>73</v>
      </c>
      <c r="C21" s="279" t="s">
        <v>569</v>
      </c>
      <c r="D21" s="279"/>
      <c r="E21" s="280">
        <f>E22+E31</f>
        <v>1050</v>
      </c>
      <c r="F21" s="280">
        <f>F22+F31</f>
        <v>1050</v>
      </c>
    </row>
    <row r="22" spans="1:6" ht="47.25" customHeight="1">
      <c r="A22" s="276" t="s">
        <v>570</v>
      </c>
      <c r="B22" s="275" t="s">
        <v>73</v>
      </c>
      <c r="C22" s="275" t="s">
        <v>571</v>
      </c>
      <c r="D22" s="275"/>
      <c r="E22" s="268">
        <f>E23+E25+E27+E29</f>
        <v>900</v>
      </c>
      <c r="F22" s="268">
        <f>F23+F25+F27+F29</f>
        <v>900</v>
      </c>
    </row>
    <row r="23" spans="1:6" ht="93.75">
      <c r="A23" s="214" t="s">
        <v>430</v>
      </c>
      <c r="B23" s="215" t="s">
        <v>73</v>
      </c>
      <c r="C23" s="215" t="s">
        <v>431</v>
      </c>
      <c r="D23" s="215"/>
      <c r="E23" s="216">
        <f>E24</f>
        <v>300</v>
      </c>
      <c r="F23" s="216">
        <f>F24</f>
        <v>300</v>
      </c>
    </row>
    <row r="24" spans="1:6" ht="18.75">
      <c r="A24" s="217" t="s">
        <v>74</v>
      </c>
      <c r="B24" s="218" t="s">
        <v>73</v>
      </c>
      <c r="C24" s="218" t="s">
        <v>431</v>
      </c>
      <c r="D24" s="218" t="s">
        <v>75</v>
      </c>
      <c r="E24" s="219">
        <v>300</v>
      </c>
      <c r="F24" s="219">
        <v>300</v>
      </c>
    </row>
    <row r="25" spans="1:6" ht="75">
      <c r="A25" s="214" t="s">
        <v>432</v>
      </c>
      <c r="B25" s="215" t="s">
        <v>73</v>
      </c>
      <c r="C25" s="215" t="s">
        <v>433</v>
      </c>
      <c r="D25" s="215"/>
      <c r="E25" s="216">
        <f>E26</f>
        <v>50</v>
      </c>
      <c r="F25" s="216">
        <f>F26</f>
        <v>50</v>
      </c>
    </row>
    <row r="26" spans="1:6" ht="18.75">
      <c r="A26" s="217" t="s">
        <v>74</v>
      </c>
      <c r="B26" s="218" t="s">
        <v>73</v>
      </c>
      <c r="C26" s="218" t="s">
        <v>433</v>
      </c>
      <c r="D26" s="218" t="s">
        <v>75</v>
      </c>
      <c r="E26" s="219">
        <v>50</v>
      </c>
      <c r="F26" s="219">
        <v>50</v>
      </c>
    </row>
    <row r="27" spans="1:6" ht="75">
      <c r="A27" s="214" t="s">
        <v>434</v>
      </c>
      <c r="B27" s="215" t="s">
        <v>73</v>
      </c>
      <c r="C27" s="215" t="s">
        <v>435</v>
      </c>
      <c r="D27" s="215"/>
      <c r="E27" s="216">
        <f>E28</f>
        <v>50</v>
      </c>
      <c r="F27" s="216">
        <f>F28</f>
        <v>50</v>
      </c>
    </row>
    <row r="28" spans="1:6" ht="18.75">
      <c r="A28" s="217" t="s">
        <v>74</v>
      </c>
      <c r="B28" s="218" t="s">
        <v>73</v>
      </c>
      <c r="C28" s="218" t="s">
        <v>435</v>
      </c>
      <c r="D28" s="218" t="s">
        <v>75</v>
      </c>
      <c r="E28" s="219">
        <v>50</v>
      </c>
      <c r="F28" s="219">
        <v>50</v>
      </c>
    </row>
    <row r="29" spans="1:6" ht="93.75">
      <c r="A29" s="214" t="s">
        <v>436</v>
      </c>
      <c r="B29" s="215" t="s">
        <v>73</v>
      </c>
      <c r="C29" s="215" t="s">
        <v>437</v>
      </c>
      <c r="D29" s="215"/>
      <c r="E29" s="216">
        <f>E30</f>
        <v>500</v>
      </c>
      <c r="F29" s="216">
        <f>F30</f>
        <v>500</v>
      </c>
    </row>
    <row r="30" spans="1:6" ht="18.75">
      <c r="A30" s="217" t="s">
        <v>74</v>
      </c>
      <c r="B30" s="218" t="s">
        <v>73</v>
      </c>
      <c r="C30" s="218" t="s">
        <v>437</v>
      </c>
      <c r="D30" s="218" t="s">
        <v>75</v>
      </c>
      <c r="E30" s="219">
        <v>500</v>
      </c>
      <c r="F30" s="219">
        <v>500</v>
      </c>
    </row>
    <row r="31" spans="1:6" ht="37.5">
      <c r="A31" s="276" t="s">
        <v>580</v>
      </c>
      <c r="B31" s="218" t="s">
        <v>73</v>
      </c>
      <c r="C31" s="218" t="s">
        <v>744</v>
      </c>
      <c r="D31" s="218"/>
      <c r="E31" s="219">
        <f>E32+E34</f>
        <v>150</v>
      </c>
      <c r="F31" s="219">
        <f>F32+F34</f>
        <v>150</v>
      </c>
    </row>
    <row r="32" spans="1:6" ht="37.5">
      <c r="A32" s="274" t="s">
        <v>743</v>
      </c>
      <c r="B32" s="275" t="s">
        <v>73</v>
      </c>
      <c r="C32" s="275" t="s">
        <v>745</v>
      </c>
      <c r="D32" s="218"/>
      <c r="E32" s="268">
        <f>E33</f>
        <v>50</v>
      </c>
      <c r="F32" s="219">
        <f>F33</f>
        <v>50</v>
      </c>
    </row>
    <row r="33" spans="1:6" ht="37.5">
      <c r="A33" s="217" t="s">
        <v>70</v>
      </c>
      <c r="B33" s="275" t="s">
        <v>73</v>
      </c>
      <c r="C33" s="275" t="s">
        <v>745</v>
      </c>
      <c r="D33" s="218" t="s">
        <v>71</v>
      </c>
      <c r="E33" s="219">
        <v>50</v>
      </c>
      <c r="F33" s="219">
        <v>50</v>
      </c>
    </row>
    <row r="34" spans="1:6" ht="93.75">
      <c r="A34" s="214" t="s">
        <v>438</v>
      </c>
      <c r="B34" s="215" t="s">
        <v>73</v>
      </c>
      <c r="C34" s="215" t="s">
        <v>439</v>
      </c>
      <c r="D34" s="215"/>
      <c r="E34" s="216">
        <f>E35</f>
        <v>100</v>
      </c>
      <c r="F34" s="216">
        <f>F35</f>
        <v>100</v>
      </c>
    </row>
    <row r="35" spans="1:6" ht="18.75">
      <c r="A35" s="217" t="s">
        <v>74</v>
      </c>
      <c r="B35" s="218" t="s">
        <v>73</v>
      </c>
      <c r="C35" s="218" t="s">
        <v>439</v>
      </c>
      <c r="D35" s="218" t="s">
        <v>75</v>
      </c>
      <c r="E35" s="219">
        <v>100</v>
      </c>
      <c r="F35" s="219">
        <v>100</v>
      </c>
    </row>
    <row r="36" spans="1:6" ht="56.25">
      <c r="A36" s="269" t="s">
        <v>115</v>
      </c>
      <c r="B36" s="279" t="s">
        <v>73</v>
      </c>
      <c r="C36" s="279" t="s">
        <v>585</v>
      </c>
      <c r="D36" s="279"/>
      <c r="E36" s="280">
        <f>E37</f>
        <v>110.60000000000001</v>
      </c>
      <c r="F36" s="281">
        <f>F37</f>
        <v>110.60000000000001</v>
      </c>
    </row>
    <row r="37" spans="1:6" ht="75">
      <c r="A37" s="217" t="s">
        <v>586</v>
      </c>
      <c r="B37" s="277" t="s">
        <v>73</v>
      </c>
      <c r="C37" s="277" t="s">
        <v>587</v>
      </c>
      <c r="D37" s="277"/>
      <c r="E37" s="270">
        <f>E38+E40+E42+E44+E46+E48</f>
        <v>110.60000000000001</v>
      </c>
      <c r="F37" s="219">
        <f>F38+F40+F42+F44+F46+F48</f>
        <v>110.60000000000001</v>
      </c>
    </row>
    <row r="38" spans="1:6" ht="37.5">
      <c r="A38" s="214" t="s">
        <v>440</v>
      </c>
      <c r="B38" s="215" t="s">
        <v>73</v>
      </c>
      <c r="C38" s="215" t="s">
        <v>441</v>
      </c>
      <c r="D38" s="215"/>
      <c r="E38" s="216">
        <f>E39</f>
        <v>88.9</v>
      </c>
      <c r="F38" s="216">
        <f>F39</f>
        <v>88.9</v>
      </c>
    </row>
    <row r="39" spans="1:6" ht="37.5">
      <c r="A39" s="217" t="s">
        <v>70</v>
      </c>
      <c r="B39" s="218" t="s">
        <v>73</v>
      </c>
      <c r="C39" s="218" t="s">
        <v>441</v>
      </c>
      <c r="D39" s="218" t="s">
        <v>71</v>
      </c>
      <c r="E39" s="219">
        <v>88.9</v>
      </c>
      <c r="F39" s="219">
        <v>88.9</v>
      </c>
    </row>
    <row r="40" spans="1:6" ht="56.25">
      <c r="A40" s="214" t="s">
        <v>442</v>
      </c>
      <c r="B40" s="215" t="s">
        <v>73</v>
      </c>
      <c r="C40" s="215" t="s">
        <v>443</v>
      </c>
      <c r="D40" s="215"/>
      <c r="E40" s="216">
        <f>E41</f>
        <v>0</v>
      </c>
      <c r="F40" s="216">
        <f>F41</f>
        <v>0</v>
      </c>
    </row>
    <row r="41" spans="1:6" ht="37.5">
      <c r="A41" s="217" t="s">
        <v>70</v>
      </c>
      <c r="B41" s="218" t="s">
        <v>73</v>
      </c>
      <c r="C41" s="218" t="s">
        <v>443</v>
      </c>
      <c r="D41" s="218" t="s">
        <v>71</v>
      </c>
      <c r="E41" s="219"/>
      <c r="F41" s="219"/>
    </row>
    <row r="42" spans="1:6" ht="37.5">
      <c r="A42" s="214" t="s">
        <v>444</v>
      </c>
      <c r="B42" s="215" t="s">
        <v>73</v>
      </c>
      <c r="C42" s="215" t="s">
        <v>445</v>
      </c>
      <c r="D42" s="215"/>
      <c r="E42" s="216">
        <f>E43</f>
        <v>0</v>
      </c>
      <c r="F42" s="216">
        <f>F43</f>
        <v>0</v>
      </c>
    </row>
    <row r="43" spans="1:6" ht="37.5">
      <c r="A43" s="217" t="s">
        <v>70</v>
      </c>
      <c r="B43" s="218" t="s">
        <v>73</v>
      </c>
      <c r="C43" s="218" t="s">
        <v>445</v>
      </c>
      <c r="D43" s="218" t="s">
        <v>71</v>
      </c>
      <c r="E43" s="219"/>
      <c r="F43" s="219"/>
    </row>
    <row r="44" spans="1:6" ht="18.75">
      <c r="A44" s="214" t="s">
        <v>139</v>
      </c>
      <c r="B44" s="215" t="s">
        <v>73</v>
      </c>
      <c r="C44" s="215" t="s">
        <v>446</v>
      </c>
      <c r="D44" s="215"/>
      <c r="E44" s="216">
        <f>E45</f>
        <v>21.7</v>
      </c>
      <c r="F44" s="216">
        <f>F45</f>
        <v>21.7</v>
      </c>
    </row>
    <row r="45" spans="1:6" ht="37.5">
      <c r="A45" s="217" t="s">
        <v>70</v>
      </c>
      <c r="B45" s="218" t="s">
        <v>73</v>
      </c>
      <c r="C45" s="218" t="s">
        <v>446</v>
      </c>
      <c r="D45" s="218" t="s">
        <v>71</v>
      </c>
      <c r="E45" s="219">
        <v>21.7</v>
      </c>
      <c r="F45" s="219">
        <v>21.7</v>
      </c>
    </row>
    <row r="46" spans="1:6" ht="37.5">
      <c r="A46" s="214" t="s">
        <v>447</v>
      </c>
      <c r="B46" s="215" t="s">
        <v>73</v>
      </c>
      <c r="C46" s="215" t="s">
        <v>448</v>
      </c>
      <c r="D46" s="215"/>
      <c r="E46" s="216">
        <f>E47</f>
        <v>0</v>
      </c>
      <c r="F46" s="216">
        <f>F47</f>
        <v>0</v>
      </c>
    </row>
    <row r="47" spans="1:6" ht="37.5">
      <c r="A47" s="217" t="s">
        <v>70</v>
      </c>
      <c r="B47" s="218" t="s">
        <v>73</v>
      </c>
      <c r="C47" s="218" t="s">
        <v>448</v>
      </c>
      <c r="D47" s="218" t="s">
        <v>71</v>
      </c>
      <c r="E47" s="219">
        <v>0</v>
      </c>
      <c r="F47" s="219">
        <v>0</v>
      </c>
    </row>
    <row r="48" spans="1:6" ht="37.5">
      <c r="A48" s="214" t="s">
        <v>751</v>
      </c>
      <c r="B48" s="275" t="s">
        <v>73</v>
      </c>
      <c r="C48" s="215" t="s">
        <v>837</v>
      </c>
      <c r="D48" s="218"/>
      <c r="E48" s="219">
        <f>E49</f>
        <v>0</v>
      </c>
      <c r="F48" s="219">
        <f>F49</f>
        <v>0</v>
      </c>
    </row>
    <row r="49" spans="1:6" ht="37.5">
      <c r="A49" s="217" t="s">
        <v>70</v>
      </c>
      <c r="B49" s="218" t="s">
        <v>73</v>
      </c>
      <c r="C49" s="277" t="s">
        <v>837</v>
      </c>
      <c r="D49" s="218" t="s">
        <v>71</v>
      </c>
      <c r="E49" s="219"/>
      <c r="F49" s="219"/>
    </row>
    <row r="50" spans="1:6" ht="56.25">
      <c r="A50" s="269" t="s">
        <v>662</v>
      </c>
      <c r="B50" s="266" t="s">
        <v>73</v>
      </c>
      <c r="C50" s="266" t="s">
        <v>663</v>
      </c>
      <c r="D50" s="266"/>
      <c r="E50" s="281">
        <f>E51+E56+E59+E62</f>
        <v>28673.025</v>
      </c>
      <c r="F50" s="281">
        <f>F51+F56+F59+F62</f>
        <v>28673.025</v>
      </c>
    </row>
    <row r="51" spans="1:6" ht="37.5">
      <c r="A51" s="276" t="s">
        <v>757</v>
      </c>
      <c r="B51" s="218" t="s">
        <v>73</v>
      </c>
      <c r="C51" s="218" t="s">
        <v>664</v>
      </c>
      <c r="D51" s="218"/>
      <c r="E51" s="219">
        <f>E52+E54</f>
        <v>10</v>
      </c>
      <c r="F51" s="219">
        <f>F52+F54</f>
        <v>10</v>
      </c>
    </row>
    <row r="52" spans="1:6" ht="18.75">
      <c r="A52" s="214" t="s">
        <v>453</v>
      </c>
      <c r="B52" s="215" t="s">
        <v>73</v>
      </c>
      <c r="C52" s="215" t="s">
        <v>454</v>
      </c>
      <c r="D52" s="215"/>
      <c r="E52" s="216">
        <f>E53</f>
        <v>5</v>
      </c>
      <c r="F52" s="216">
        <f>F53</f>
        <v>5</v>
      </c>
    </row>
    <row r="53" spans="1:6" ht="37.5">
      <c r="A53" s="217" t="s">
        <v>70</v>
      </c>
      <c r="B53" s="218" t="s">
        <v>73</v>
      </c>
      <c r="C53" s="218" t="s">
        <v>454</v>
      </c>
      <c r="D53" s="218" t="s">
        <v>71</v>
      </c>
      <c r="E53" s="219">
        <v>5</v>
      </c>
      <c r="F53" s="219">
        <v>5</v>
      </c>
    </row>
    <row r="54" spans="1:6" ht="37.5">
      <c r="A54" s="214" t="s">
        <v>455</v>
      </c>
      <c r="B54" s="215" t="s">
        <v>73</v>
      </c>
      <c r="C54" s="215" t="s">
        <v>456</v>
      </c>
      <c r="D54" s="215"/>
      <c r="E54" s="216">
        <f>E55</f>
        <v>5</v>
      </c>
      <c r="F54" s="216">
        <f>F55</f>
        <v>5</v>
      </c>
    </row>
    <row r="55" spans="1:6" ht="37.5">
      <c r="A55" s="217" t="s">
        <v>70</v>
      </c>
      <c r="B55" s="218" t="s">
        <v>73</v>
      </c>
      <c r="C55" s="218" t="s">
        <v>456</v>
      </c>
      <c r="D55" s="218" t="s">
        <v>71</v>
      </c>
      <c r="E55" s="219">
        <v>5</v>
      </c>
      <c r="F55" s="219">
        <v>5</v>
      </c>
    </row>
    <row r="56" spans="1:6" ht="37.5">
      <c r="A56" s="276" t="s">
        <v>753</v>
      </c>
      <c r="B56" s="218" t="s">
        <v>73</v>
      </c>
      <c r="C56" s="218" t="s">
        <v>668</v>
      </c>
      <c r="D56" s="218"/>
      <c r="E56" s="219">
        <f>E57</f>
        <v>10</v>
      </c>
      <c r="F56" s="219">
        <f>F57</f>
        <v>10</v>
      </c>
    </row>
    <row r="57" spans="1:6" ht="37.5">
      <c r="A57" s="214" t="s">
        <v>457</v>
      </c>
      <c r="B57" s="215" t="s">
        <v>73</v>
      </c>
      <c r="C57" s="215" t="s">
        <v>458</v>
      </c>
      <c r="D57" s="215"/>
      <c r="E57" s="216">
        <f>E58</f>
        <v>10</v>
      </c>
      <c r="F57" s="216">
        <f>F58</f>
        <v>10</v>
      </c>
    </row>
    <row r="58" spans="1:6" ht="37.5">
      <c r="A58" s="217" t="s">
        <v>70</v>
      </c>
      <c r="B58" s="218" t="s">
        <v>73</v>
      </c>
      <c r="C58" s="218" t="s">
        <v>458</v>
      </c>
      <c r="D58" s="218" t="s">
        <v>71</v>
      </c>
      <c r="E58" s="219">
        <v>10</v>
      </c>
      <c r="F58" s="219">
        <v>10</v>
      </c>
    </row>
    <row r="59" spans="1:6" ht="56.25">
      <c r="A59" s="276" t="s">
        <v>754</v>
      </c>
      <c r="B59" s="218" t="s">
        <v>73</v>
      </c>
      <c r="C59" s="218" t="s">
        <v>672</v>
      </c>
      <c r="D59" s="218"/>
      <c r="E59" s="219">
        <f>E60</f>
        <v>20</v>
      </c>
      <c r="F59" s="219">
        <f>F60</f>
        <v>20</v>
      </c>
    </row>
    <row r="60" spans="1:6" ht="56.25">
      <c r="A60" s="214" t="s">
        <v>460</v>
      </c>
      <c r="B60" s="215" t="s">
        <v>73</v>
      </c>
      <c r="C60" s="215" t="s">
        <v>461</v>
      </c>
      <c r="D60" s="215"/>
      <c r="E60" s="216">
        <f>E61</f>
        <v>20</v>
      </c>
      <c r="F60" s="216">
        <f>F61</f>
        <v>20</v>
      </c>
    </row>
    <row r="61" spans="1:6" ht="37.5">
      <c r="A61" s="217" t="s">
        <v>70</v>
      </c>
      <c r="B61" s="218" t="s">
        <v>73</v>
      </c>
      <c r="C61" s="218" t="s">
        <v>461</v>
      </c>
      <c r="D61" s="218" t="s">
        <v>71</v>
      </c>
      <c r="E61" s="219">
        <v>20</v>
      </c>
      <c r="F61" s="219">
        <v>20</v>
      </c>
    </row>
    <row r="62" spans="1:6" ht="37.5">
      <c r="A62" s="276" t="s">
        <v>686</v>
      </c>
      <c r="B62" s="218" t="s">
        <v>73</v>
      </c>
      <c r="C62" s="218" t="s">
        <v>687</v>
      </c>
      <c r="D62" s="218"/>
      <c r="E62" s="219">
        <f>E63</f>
        <v>28633.025</v>
      </c>
      <c r="F62" s="219">
        <f>F63</f>
        <v>28633.025</v>
      </c>
    </row>
    <row r="63" spans="1:6" ht="56.25">
      <c r="A63" s="214" t="s">
        <v>84</v>
      </c>
      <c r="B63" s="215" t="s">
        <v>73</v>
      </c>
      <c r="C63" s="215" t="s">
        <v>462</v>
      </c>
      <c r="D63" s="215"/>
      <c r="E63" s="216">
        <f>E64+E65+E66</f>
        <v>28633.025</v>
      </c>
      <c r="F63" s="216">
        <f>F64+F65+F66</f>
        <v>28633.025</v>
      </c>
    </row>
    <row r="64" spans="1:6" ht="93.75">
      <c r="A64" s="217" t="s">
        <v>68</v>
      </c>
      <c r="B64" s="218" t="s">
        <v>73</v>
      </c>
      <c r="C64" s="218" t="s">
        <v>462</v>
      </c>
      <c r="D64" s="218" t="s">
        <v>69</v>
      </c>
      <c r="E64" s="219">
        <v>24761.025</v>
      </c>
      <c r="F64" s="219">
        <v>24761.025</v>
      </c>
    </row>
    <row r="65" spans="1:6" ht="37.5">
      <c r="A65" s="217" t="s">
        <v>70</v>
      </c>
      <c r="B65" s="218" t="s">
        <v>73</v>
      </c>
      <c r="C65" s="218" t="s">
        <v>462</v>
      </c>
      <c r="D65" s="218" t="s">
        <v>71</v>
      </c>
      <c r="E65" s="219">
        <v>3820</v>
      </c>
      <c r="F65" s="219">
        <v>3820</v>
      </c>
    </row>
    <row r="66" spans="1:6" ht="18.75">
      <c r="A66" s="217" t="s">
        <v>74</v>
      </c>
      <c r="B66" s="218" t="s">
        <v>73</v>
      </c>
      <c r="C66" s="218" t="s">
        <v>462</v>
      </c>
      <c r="D66" s="218" t="s">
        <v>75</v>
      </c>
      <c r="E66" s="219">
        <v>52</v>
      </c>
      <c r="F66" s="219">
        <v>52</v>
      </c>
    </row>
    <row r="67" spans="1:6" ht="56.25">
      <c r="A67" s="269" t="s">
        <v>759</v>
      </c>
      <c r="B67" s="266" t="s">
        <v>73</v>
      </c>
      <c r="C67" s="266" t="s">
        <v>691</v>
      </c>
      <c r="D67" s="266"/>
      <c r="E67" s="281">
        <f>E68+E70</f>
        <v>221.7</v>
      </c>
      <c r="F67" s="281">
        <f>F68+F70</f>
        <v>221.7</v>
      </c>
    </row>
    <row r="68" spans="1:6" ht="75">
      <c r="A68" s="214" t="s">
        <v>463</v>
      </c>
      <c r="B68" s="215" t="s">
        <v>73</v>
      </c>
      <c r="C68" s="215" t="s">
        <v>464</v>
      </c>
      <c r="D68" s="215"/>
      <c r="E68" s="216">
        <f>E69</f>
        <v>221.7</v>
      </c>
      <c r="F68" s="216">
        <f>F69</f>
        <v>221.7</v>
      </c>
    </row>
    <row r="69" spans="1:6" ht="37.5">
      <c r="A69" s="217" t="s">
        <v>70</v>
      </c>
      <c r="B69" s="218" t="s">
        <v>73</v>
      </c>
      <c r="C69" s="218" t="s">
        <v>464</v>
      </c>
      <c r="D69" s="218" t="s">
        <v>71</v>
      </c>
      <c r="E69" s="219">
        <v>221.7</v>
      </c>
      <c r="F69" s="219">
        <v>221.7</v>
      </c>
    </row>
    <row r="70" spans="1:6" ht="18.75">
      <c r="A70" s="214" t="s">
        <v>467</v>
      </c>
      <c r="B70" s="215" t="s">
        <v>73</v>
      </c>
      <c r="C70" s="215" t="s">
        <v>468</v>
      </c>
      <c r="D70" s="215"/>
      <c r="E70" s="216">
        <f>E71</f>
        <v>0</v>
      </c>
      <c r="F70" s="216">
        <f>F71</f>
        <v>0</v>
      </c>
    </row>
    <row r="71" spans="1:6" ht="37.5">
      <c r="A71" s="217" t="s">
        <v>70</v>
      </c>
      <c r="B71" s="218" t="s">
        <v>73</v>
      </c>
      <c r="C71" s="218" t="s">
        <v>468</v>
      </c>
      <c r="D71" s="218" t="s">
        <v>71</v>
      </c>
      <c r="E71" s="219">
        <v>0</v>
      </c>
      <c r="F71" s="219">
        <v>0</v>
      </c>
    </row>
    <row r="72" spans="1:6" ht="18.75">
      <c r="A72" s="269" t="s">
        <v>88</v>
      </c>
      <c r="B72" s="279" t="s">
        <v>73</v>
      </c>
      <c r="C72" s="279" t="s">
        <v>697</v>
      </c>
      <c r="D72" s="279"/>
      <c r="E72" s="280">
        <f>E73+E83</f>
        <v>740</v>
      </c>
      <c r="F72" s="281"/>
    </row>
    <row r="73" spans="1:6" ht="75">
      <c r="A73" s="276" t="s">
        <v>698</v>
      </c>
      <c r="B73" s="218" t="s">
        <v>73</v>
      </c>
      <c r="C73" s="218" t="s">
        <v>699</v>
      </c>
      <c r="D73" s="218"/>
      <c r="E73" s="219">
        <f>E74+E76+E78+E80</f>
        <v>640</v>
      </c>
      <c r="F73" s="219">
        <f>F74+F76+F78+F80</f>
        <v>0</v>
      </c>
    </row>
    <row r="74" spans="1:6" ht="75">
      <c r="A74" s="214" t="s">
        <v>89</v>
      </c>
      <c r="B74" s="215" t="s">
        <v>73</v>
      </c>
      <c r="C74" s="215" t="s">
        <v>469</v>
      </c>
      <c r="D74" s="215"/>
      <c r="E74" s="216">
        <f>E75</f>
        <v>150</v>
      </c>
      <c r="F74" s="216">
        <f>F75</f>
        <v>0</v>
      </c>
    </row>
    <row r="75" spans="1:6" ht="37.5">
      <c r="A75" s="217" t="s">
        <v>82</v>
      </c>
      <c r="B75" s="218" t="s">
        <v>73</v>
      </c>
      <c r="C75" s="218" t="s">
        <v>469</v>
      </c>
      <c r="D75" s="218" t="s">
        <v>83</v>
      </c>
      <c r="E75" s="219">
        <v>150</v>
      </c>
      <c r="F75" s="219"/>
    </row>
    <row r="76" spans="1:6" ht="37.5">
      <c r="A76" s="214" t="s">
        <v>90</v>
      </c>
      <c r="B76" s="215" t="s">
        <v>73</v>
      </c>
      <c r="C76" s="215" t="s">
        <v>470</v>
      </c>
      <c r="D76" s="215"/>
      <c r="E76" s="216">
        <f>E77</f>
        <v>50</v>
      </c>
      <c r="F76" s="216">
        <f>F77</f>
        <v>0</v>
      </c>
    </row>
    <row r="77" spans="1:6" ht="37.5">
      <c r="A77" s="217" t="s">
        <v>70</v>
      </c>
      <c r="B77" s="218" t="s">
        <v>73</v>
      </c>
      <c r="C77" s="218" t="s">
        <v>470</v>
      </c>
      <c r="D77" s="218" t="s">
        <v>71</v>
      </c>
      <c r="E77" s="219">
        <v>50</v>
      </c>
      <c r="F77" s="219"/>
    </row>
    <row r="78" spans="1:6" ht="56.25">
      <c r="A78" s="214" t="s">
        <v>91</v>
      </c>
      <c r="B78" s="215" t="s">
        <v>73</v>
      </c>
      <c r="C78" s="215" t="s">
        <v>471</v>
      </c>
      <c r="D78" s="215"/>
      <c r="E78" s="216">
        <f>E79</f>
        <v>200</v>
      </c>
      <c r="F78" s="216">
        <f>F79</f>
        <v>0</v>
      </c>
    </row>
    <row r="79" spans="1:6" ht="56.25">
      <c r="A79" s="217" t="s">
        <v>101</v>
      </c>
      <c r="B79" s="218" t="s">
        <v>73</v>
      </c>
      <c r="C79" s="218" t="s">
        <v>471</v>
      </c>
      <c r="D79" s="218" t="s">
        <v>95</v>
      </c>
      <c r="E79" s="219">
        <v>200</v>
      </c>
      <c r="F79" s="219">
        <v>0</v>
      </c>
    </row>
    <row r="80" spans="1:6" ht="37.5">
      <c r="A80" s="214" t="s">
        <v>472</v>
      </c>
      <c r="B80" s="215" t="s">
        <v>73</v>
      </c>
      <c r="C80" s="215" t="s">
        <v>473</v>
      </c>
      <c r="D80" s="215"/>
      <c r="E80" s="216">
        <f>E81</f>
        <v>240</v>
      </c>
      <c r="F80" s="216">
        <f>F81</f>
        <v>0</v>
      </c>
    </row>
    <row r="81" spans="1:6" ht="56.25">
      <c r="A81" s="217" t="s">
        <v>101</v>
      </c>
      <c r="B81" s="218" t="s">
        <v>73</v>
      </c>
      <c r="C81" s="218" t="s">
        <v>473</v>
      </c>
      <c r="D81" s="283" t="s">
        <v>95</v>
      </c>
      <c r="E81" s="219">
        <v>240</v>
      </c>
      <c r="F81" s="219">
        <v>0</v>
      </c>
    </row>
    <row r="82" spans="1:6" ht="37.5">
      <c r="A82" s="276" t="s">
        <v>704</v>
      </c>
      <c r="B82" s="218" t="s">
        <v>73</v>
      </c>
      <c r="C82" s="218" t="s">
        <v>705</v>
      </c>
      <c r="D82" s="218"/>
      <c r="E82" s="219">
        <f>E83</f>
        <v>100</v>
      </c>
      <c r="F82" s="219">
        <f>F83</f>
        <v>0</v>
      </c>
    </row>
    <row r="83" spans="1:6" ht="18.75">
      <c r="A83" s="214" t="s">
        <v>474</v>
      </c>
      <c r="B83" s="215" t="s">
        <v>73</v>
      </c>
      <c r="C83" s="215" t="s">
        <v>475</v>
      </c>
      <c r="D83" s="215"/>
      <c r="E83" s="216">
        <f>E84</f>
        <v>100</v>
      </c>
      <c r="F83" s="216">
        <f>F84</f>
        <v>0</v>
      </c>
    </row>
    <row r="84" spans="1:6" ht="37.5">
      <c r="A84" s="217" t="s">
        <v>82</v>
      </c>
      <c r="B84" s="218" t="s">
        <v>73</v>
      </c>
      <c r="C84" s="218" t="s">
        <v>475</v>
      </c>
      <c r="D84" s="218" t="s">
        <v>83</v>
      </c>
      <c r="E84" s="219">
        <v>100</v>
      </c>
      <c r="F84" s="219">
        <v>0</v>
      </c>
    </row>
    <row r="85" spans="1:6" ht="18.75">
      <c r="A85" s="269" t="s">
        <v>92</v>
      </c>
      <c r="B85" s="266" t="s">
        <v>73</v>
      </c>
      <c r="C85" s="266" t="s">
        <v>709</v>
      </c>
      <c r="D85" s="266"/>
      <c r="E85" s="281">
        <f>E86+E88+E90+E93+E95+E97</f>
        <v>8240.795</v>
      </c>
      <c r="F85" s="281">
        <f>F86+F88+F90+F93+F95+F97</f>
        <v>8240.795</v>
      </c>
    </row>
    <row r="86" spans="1:6" ht="56.25">
      <c r="A86" s="214" t="s">
        <v>478</v>
      </c>
      <c r="B86" s="215" t="s">
        <v>73</v>
      </c>
      <c r="C86" s="215" t="s">
        <v>479</v>
      </c>
      <c r="D86" s="215"/>
      <c r="E86" s="216">
        <v>1814.156</v>
      </c>
      <c r="F86" s="216">
        <v>1814.156</v>
      </c>
    </row>
    <row r="87" spans="1:6" ht="93.75">
      <c r="A87" s="217" t="s">
        <v>68</v>
      </c>
      <c r="B87" s="218" t="s">
        <v>73</v>
      </c>
      <c r="C87" s="218" t="s">
        <v>479</v>
      </c>
      <c r="D87" s="218" t="s">
        <v>69</v>
      </c>
      <c r="E87" s="219">
        <v>1814.156</v>
      </c>
      <c r="F87" s="219">
        <v>1814.156</v>
      </c>
    </row>
    <row r="88" spans="1:6" ht="139.5" customHeight="1">
      <c r="A88" s="214" t="s">
        <v>1083</v>
      </c>
      <c r="B88" s="215" t="s">
        <v>73</v>
      </c>
      <c r="C88" s="215" t="s">
        <v>480</v>
      </c>
      <c r="D88" s="215"/>
      <c r="E88" s="216">
        <f>E89</f>
        <v>58.2</v>
      </c>
      <c r="F88" s="216">
        <f>F89</f>
        <v>58.2</v>
      </c>
    </row>
    <row r="89" spans="1:6" ht="37.5">
      <c r="A89" s="217" t="s">
        <v>70</v>
      </c>
      <c r="B89" s="218" t="s">
        <v>73</v>
      </c>
      <c r="C89" s="218" t="s">
        <v>480</v>
      </c>
      <c r="D89" s="218" t="s">
        <v>71</v>
      </c>
      <c r="E89" s="219">
        <v>58.2</v>
      </c>
      <c r="F89" s="219">
        <v>58.2</v>
      </c>
    </row>
    <row r="90" spans="1:6" ht="262.5">
      <c r="A90" s="220" t="s">
        <v>93</v>
      </c>
      <c r="B90" s="215" t="s">
        <v>73</v>
      </c>
      <c r="C90" s="215" t="s">
        <v>481</v>
      </c>
      <c r="D90" s="215"/>
      <c r="E90" s="216">
        <f>E91+E92</f>
        <v>136.70000000000002</v>
      </c>
      <c r="F90" s="216">
        <f>F91+F92</f>
        <v>136.70000000000002</v>
      </c>
    </row>
    <row r="91" spans="1:6" ht="93.75">
      <c r="A91" s="217" t="s">
        <v>68</v>
      </c>
      <c r="B91" s="218" t="s">
        <v>73</v>
      </c>
      <c r="C91" s="218" t="s">
        <v>481</v>
      </c>
      <c r="D91" s="218" t="s">
        <v>69</v>
      </c>
      <c r="E91" s="219">
        <v>135.8</v>
      </c>
      <c r="F91" s="219">
        <v>135.8</v>
      </c>
    </row>
    <row r="92" spans="1:6" ht="37.5">
      <c r="A92" s="217" t="s">
        <v>70</v>
      </c>
      <c r="B92" s="218" t="s">
        <v>73</v>
      </c>
      <c r="C92" s="218" t="s">
        <v>481</v>
      </c>
      <c r="D92" s="218" t="s">
        <v>71</v>
      </c>
      <c r="E92" s="219">
        <v>0.9</v>
      </c>
      <c r="F92" s="219">
        <v>0.9</v>
      </c>
    </row>
    <row r="93" spans="1:6" ht="178.5" customHeight="1">
      <c r="A93" s="214" t="s">
        <v>854</v>
      </c>
      <c r="B93" s="215" t="s">
        <v>73</v>
      </c>
      <c r="C93" s="215" t="s">
        <v>559</v>
      </c>
      <c r="D93" s="215"/>
      <c r="E93" s="216">
        <f>E94</f>
        <v>25.94</v>
      </c>
      <c r="F93" s="216">
        <f>F94</f>
        <v>25.94</v>
      </c>
    </row>
    <row r="94" spans="1:6" ht="37.5">
      <c r="A94" s="217" t="s">
        <v>70</v>
      </c>
      <c r="B94" s="218" t="s">
        <v>73</v>
      </c>
      <c r="C94" s="218" t="s">
        <v>559</v>
      </c>
      <c r="D94" s="218" t="s">
        <v>71</v>
      </c>
      <c r="E94" s="219">
        <v>25.94</v>
      </c>
      <c r="F94" s="219">
        <v>25.94</v>
      </c>
    </row>
    <row r="95" spans="1:6" ht="56.25">
      <c r="A95" s="214" t="s">
        <v>94</v>
      </c>
      <c r="B95" s="215" t="s">
        <v>73</v>
      </c>
      <c r="C95" s="215" t="s">
        <v>482</v>
      </c>
      <c r="D95" s="215"/>
      <c r="E95" s="216">
        <f>E96</f>
        <v>1500</v>
      </c>
      <c r="F95" s="216">
        <f>F96</f>
        <v>1500</v>
      </c>
    </row>
    <row r="96" spans="1:6" ht="18.75">
      <c r="A96" s="217" t="s">
        <v>74</v>
      </c>
      <c r="B96" s="218" t="s">
        <v>73</v>
      </c>
      <c r="C96" s="218" t="s">
        <v>482</v>
      </c>
      <c r="D96" s="218" t="s">
        <v>75</v>
      </c>
      <c r="E96" s="219">
        <v>1500</v>
      </c>
      <c r="F96" s="219">
        <v>1500</v>
      </c>
    </row>
    <row r="97" spans="1:6" ht="18.75">
      <c r="A97" s="214" t="s">
        <v>278</v>
      </c>
      <c r="B97" s="215" t="s">
        <v>73</v>
      </c>
      <c r="C97" s="215" t="s">
        <v>483</v>
      </c>
      <c r="D97" s="215"/>
      <c r="E97" s="216">
        <f>E98+E99+E100</f>
        <v>4705.799</v>
      </c>
      <c r="F97" s="216">
        <f>F98+F99+F100</f>
        <v>4705.799</v>
      </c>
    </row>
    <row r="98" spans="1:6" ht="37.5">
      <c r="A98" s="217" t="s">
        <v>70</v>
      </c>
      <c r="B98" s="218" t="s">
        <v>73</v>
      </c>
      <c r="C98" s="218" t="s">
        <v>483</v>
      </c>
      <c r="D98" s="218" t="s">
        <v>71</v>
      </c>
      <c r="E98" s="219">
        <v>290</v>
      </c>
      <c r="F98" s="219">
        <v>290</v>
      </c>
    </row>
    <row r="99" spans="1:6" ht="37.5">
      <c r="A99" s="217" t="s">
        <v>82</v>
      </c>
      <c r="B99" s="218" t="s">
        <v>73</v>
      </c>
      <c r="C99" s="218" t="s">
        <v>483</v>
      </c>
      <c r="D99" s="218" t="s">
        <v>83</v>
      </c>
      <c r="E99" s="219">
        <v>4335.799</v>
      </c>
      <c r="F99" s="219">
        <v>4335.799</v>
      </c>
    </row>
    <row r="100" spans="1:6" ht="18.75">
      <c r="A100" s="217" t="s">
        <v>74</v>
      </c>
      <c r="B100" s="218" t="s">
        <v>73</v>
      </c>
      <c r="C100" s="218" t="s">
        <v>483</v>
      </c>
      <c r="D100" s="218" t="s">
        <v>75</v>
      </c>
      <c r="E100" s="219">
        <v>80</v>
      </c>
      <c r="F100" s="219">
        <v>80</v>
      </c>
    </row>
    <row r="101" spans="1:6" ht="56.25">
      <c r="A101" s="213" t="s">
        <v>741</v>
      </c>
      <c r="B101" s="211" t="s">
        <v>97</v>
      </c>
      <c r="C101" s="211"/>
      <c r="D101" s="211"/>
      <c r="E101" s="212">
        <f>E102+E107+E151+E160</f>
        <v>69640.34</v>
      </c>
      <c r="F101" s="212">
        <f>F102+F107+F151+F160</f>
        <v>69590.34</v>
      </c>
    </row>
    <row r="102" spans="1:6" ht="37.5">
      <c r="A102" s="278" t="s">
        <v>758</v>
      </c>
      <c r="B102" s="279" t="s">
        <v>97</v>
      </c>
      <c r="C102" s="279" t="s">
        <v>569</v>
      </c>
      <c r="D102" s="267"/>
      <c r="E102" s="284">
        <f>E103+E105</f>
        <v>82</v>
      </c>
      <c r="F102" s="284">
        <f>F103+F105</f>
        <v>82</v>
      </c>
    </row>
    <row r="103" spans="1:6" ht="37.5">
      <c r="A103" s="214" t="s">
        <v>98</v>
      </c>
      <c r="B103" s="215" t="s">
        <v>97</v>
      </c>
      <c r="C103" s="215" t="s">
        <v>484</v>
      </c>
      <c r="D103" s="215"/>
      <c r="E103" s="216">
        <f>E104</f>
        <v>50</v>
      </c>
      <c r="F103" s="216">
        <f>F104</f>
        <v>50</v>
      </c>
    </row>
    <row r="104" spans="1:6" ht="18.75">
      <c r="A104" s="217" t="s">
        <v>74</v>
      </c>
      <c r="B104" s="218" t="s">
        <v>97</v>
      </c>
      <c r="C104" s="218" t="s">
        <v>484</v>
      </c>
      <c r="D104" s="218" t="s">
        <v>75</v>
      </c>
      <c r="E104" s="219">
        <v>50</v>
      </c>
      <c r="F104" s="219">
        <v>50</v>
      </c>
    </row>
    <row r="105" spans="1:6" ht="56.25">
      <c r="A105" s="214" t="s">
        <v>99</v>
      </c>
      <c r="B105" s="215" t="s">
        <v>97</v>
      </c>
      <c r="C105" s="215" t="s">
        <v>485</v>
      </c>
      <c r="D105" s="215"/>
      <c r="E105" s="216">
        <f>E106</f>
        <v>32</v>
      </c>
      <c r="F105" s="216">
        <f>F106</f>
        <v>32</v>
      </c>
    </row>
    <row r="106" spans="1:6" ht="37.5">
      <c r="A106" s="217" t="s">
        <v>70</v>
      </c>
      <c r="B106" s="218" t="s">
        <v>97</v>
      </c>
      <c r="C106" s="218" t="s">
        <v>485</v>
      </c>
      <c r="D106" s="218" t="s">
        <v>71</v>
      </c>
      <c r="E106" s="219">
        <v>32</v>
      </c>
      <c r="F106" s="219">
        <v>32</v>
      </c>
    </row>
    <row r="107" spans="1:6" ht="37.5">
      <c r="A107" s="269" t="s">
        <v>639</v>
      </c>
      <c r="B107" s="279" t="s">
        <v>97</v>
      </c>
      <c r="C107" s="279" t="s">
        <v>640</v>
      </c>
      <c r="D107" s="279"/>
      <c r="E107" s="280">
        <f>E108+E119+E130+E133+E140+E145+E148</f>
        <v>64084.47</v>
      </c>
      <c r="F107" s="280">
        <f>F108+F119+F130+F133+F140+F145+F148</f>
        <v>64069.47</v>
      </c>
    </row>
    <row r="108" spans="1:6" ht="37.5">
      <c r="A108" s="276" t="s">
        <v>100</v>
      </c>
      <c r="B108" s="277" t="s">
        <v>97</v>
      </c>
      <c r="C108" s="277" t="s">
        <v>641</v>
      </c>
      <c r="D108" s="277"/>
      <c r="E108" s="270">
        <f>E109+E111+E117+E113+E115</f>
        <v>11994.18</v>
      </c>
      <c r="F108" s="270">
        <f>F109+F111+F117+F113+F115</f>
        <v>11994.18</v>
      </c>
    </row>
    <row r="109" spans="1:6" ht="18.75">
      <c r="A109" s="214" t="s">
        <v>176</v>
      </c>
      <c r="B109" s="275" t="s">
        <v>97</v>
      </c>
      <c r="C109" s="275" t="s">
        <v>563</v>
      </c>
      <c r="D109" s="275"/>
      <c r="E109" s="268">
        <f>E110</f>
        <v>34.1</v>
      </c>
      <c r="F109" s="216">
        <f>F110</f>
        <v>34.1</v>
      </c>
    </row>
    <row r="110" spans="1:6" ht="56.25">
      <c r="A110" s="217" t="s">
        <v>101</v>
      </c>
      <c r="B110" s="218" t="s">
        <v>97</v>
      </c>
      <c r="C110" s="218" t="s">
        <v>563</v>
      </c>
      <c r="D110" s="218" t="s">
        <v>95</v>
      </c>
      <c r="E110" s="219">
        <v>34.1</v>
      </c>
      <c r="F110" s="219">
        <v>34.1</v>
      </c>
    </row>
    <row r="111" spans="1:6" ht="47.25" customHeight="1">
      <c r="A111" s="214" t="s">
        <v>564</v>
      </c>
      <c r="B111" s="215" t="s">
        <v>97</v>
      </c>
      <c r="C111" s="215" t="s">
        <v>565</v>
      </c>
      <c r="D111" s="215"/>
      <c r="E111" s="216">
        <f>E112</f>
        <v>136.45</v>
      </c>
      <c r="F111" s="216">
        <f>F112</f>
        <v>136.45</v>
      </c>
    </row>
    <row r="112" spans="1:6" ht="56.25">
      <c r="A112" s="217" t="s">
        <v>101</v>
      </c>
      <c r="B112" s="218" t="s">
        <v>97</v>
      </c>
      <c r="C112" s="218" t="s">
        <v>565</v>
      </c>
      <c r="D112" s="218" t="s">
        <v>95</v>
      </c>
      <c r="E112" s="219">
        <v>136.45</v>
      </c>
      <c r="F112" s="219">
        <v>136.45</v>
      </c>
    </row>
    <row r="113" spans="1:6" ht="18.75">
      <c r="A113" s="274" t="s">
        <v>102</v>
      </c>
      <c r="B113" s="275" t="s">
        <v>97</v>
      </c>
      <c r="C113" s="275" t="s">
        <v>765</v>
      </c>
      <c r="D113" s="275"/>
      <c r="E113" s="268">
        <f>E114</f>
        <v>101.6</v>
      </c>
      <c r="F113" s="268">
        <f>F114</f>
        <v>101.6</v>
      </c>
    </row>
    <row r="114" spans="1:6" ht="56.25">
      <c r="A114" s="217" t="s">
        <v>101</v>
      </c>
      <c r="B114" s="277" t="s">
        <v>97</v>
      </c>
      <c r="C114" s="275" t="s">
        <v>765</v>
      </c>
      <c r="D114" s="275" t="s">
        <v>95</v>
      </c>
      <c r="E114" s="219">
        <v>101.6</v>
      </c>
      <c r="F114" s="219">
        <v>101.6</v>
      </c>
    </row>
    <row r="115" spans="1:6" ht="56.25">
      <c r="A115" s="214" t="s">
        <v>564</v>
      </c>
      <c r="B115" s="215" t="s">
        <v>97</v>
      </c>
      <c r="C115" s="215" t="s">
        <v>766</v>
      </c>
      <c r="D115" s="215"/>
      <c r="E115" s="216">
        <f>E116</f>
        <v>101.6</v>
      </c>
      <c r="F115" s="216">
        <f>F116</f>
        <v>101.6</v>
      </c>
    </row>
    <row r="116" spans="1:6" ht="56.25">
      <c r="A116" s="217" t="s">
        <v>101</v>
      </c>
      <c r="B116" s="218" t="s">
        <v>97</v>
      </c>
      <c r="C116" s="218" t="s">
        <v>766</v>
      </c>
      <c r="D116" s="218" t="s">
        <v>95</v>
      </c>
      <c r="E116" s="219">
        <v>101.6</v>
      </c>
      <c r="F116" s="219">
        <v>101.6</v>
      </c>
    </row>
    <row r="117" spans="1:6" ht="18.75">
      <c r="A117" s="214" t="s">
        <v>103</v>
      </c>
      <c r="B117" s="215" t="s">
        <v>97</v>
      </c>
      <c r="C117" s="215" t="s">
        <v>486</v>
      </c>
      <c r="D117" s="215"/>
      <c r="E117" s="216">
        <f>E118</f>
        <v>11620.43</v>
      </c>
      <c r="F117" s="216">
        <f>F118</f>
        <v>11620.43</v>
      </c>
    </row>
    <row r="118" spans="1:6" ht="56.25">
      <c r="A118" s="217" t="s">
        <v>101</v>
      </c>
      <c r="B118" s="218" t="s">
        <v>97</v>
      </c>
      <c r="C118" s="218" t="s">
        <v>486</v>
      </c>
      <c r="D118" s="218" t="s">
        <v>95</v>
      </c>
      <c r="E118" s="219">
        <v>11620.43</v>
      </c>
      <c r="F118" s="219">
        <v>11620.43</v>
      </c>
    </row>
    <row r="119" spans="1:6" ht="18.75">
      <c r="A119" s="276" t="s">
        <v>104</v>
      </c>
      <c r="B119" s="218" t="s">
        <v>97</v>
      </c>
      <c r="C119" s="218" t="s">
        <v>643</v>
      </c>
      <c r="D119" s="218"/>
      <c r="E119" s="219">
        <f>E120+E122+E124+E126+E128</f>
        <v>13841.714</v>
      </c>
      <c r="F119" s="219">
        <f>F120+F122+F124+F126+F128</f>
        <v>13841.714</v>
      </c>
    </row>
    <row r="120" spans="1:6" ht="37.5">
      <c r="A120" s="214" t="s">
        <v>487</v>
      </c>
      <c r="B120" s="215" t="s">
        <v>97</v>
      </c>
      <c r="C120" s="215" t="s">
        <v>488</v>
      </c>
      <c r="D120" s="215"/>
      <c r="E120" s="216">
        <f>E121</f>
        <v>38.7</v>
      </c>
      <c r="F120" s="216">
        <f>F121</f>
        <v>38.7</v>
      </c>
    </row>
    <row r="121" spans="1:6" ht="56.25">
      <c r="A121" s="217" t="s">
        <v>101</v>
      </c>
      <c r="B121" s="218" t="s">
        <v>97</v>
      </c>
      <c r="C121" s="218" t="s">
        <v>488</v>
      </c>
      <c r="D121" s="218" t="s">
        <v>95</v>
      </c>
      <c r="E121" s="219">
        <v>38.7</v>
      </c>
      <c r="F121" s="219">
        <v>38.7</v>
      </c>
    </row>
    <row r="122" spans="1:6" ht="37.5">
      <c r="A122" s="214" t="s">
        <v>105</v>
      </c>
      <c r="B122" s="215" t="s">
        <v>97</v>
      </c>
      <c r="C122" s="215" t="s">
        <v>491</v>
      </c>
      <c r="D122" s="215"/>
      <c r="E122" s="216">
        <f>E123</f>
        <v>37.5</v>
      </c>
      <c r="F122" s="216">
        <f>F123</f>
        <v>37.5</v>
      </c>
    </row>
    <row r="123" spans="1:6" ht="56.25">
      <c r="A123" s="217" t="s">
        <v>101</v>
      </c>
      <c r="B123" s="218" t="s">
        <v>97</v>
      </c>
      <c r="C123" s="218" t="s">
        <v>491</v>
      </c>
      <c r="D123" s="218" t="s">
        <v>95</v>
      </c>
      <c r="E123" s="219">
        <v>37.5</v>
      </c>
      <c r="F123" s="219">
        <v>37.5</v>
      </c>
    </row>
    <row r="124" spans="1:6" ht="18.75">
      <c r="A124" s="214" t="s">
        <v>492</v>
      </c>
      <c r="B124" s="215" t="s">
        <v>97</v>
      </c>
      <c r="C124" s="215" t="s">
        <v>493</v>
      </c>
      <c r="D124" s="215"/>
      <c r="E124" s="216">
        <f>E125</f>
        <v>130</v>
      </c>
      <c r="F124" s="216">
        <f>F125</f>
        <v>130</v>
      </c>
    </row>
    <row r="125" spans="1:6" ht="56.25">
      <c r="A125" s="217" t="s">
        <v>101</v>
      </c>
      <c r="B125" s="218" t="s">
        <v>97</v>
      </c>
      <c r="C125" s="218" t="s">
        <v>493</v>
      </c>
      <c r="D125" s="218" t="s">
        <v>95</v>
      </c>
      <c r="E125" s="219">
        <v>130</v>
      </c>
      <c r="F125" s="219">
        <v>130</v>
      </c>
    </row>
    <row r="126" spans="1:6" ht="56.25">
      <c r="A126" s="214" t="s">
        <v>333</v>
      </c>
      <c r="B126" s="215" t="s">
        <v>97</v>
      </c>
      <c r="C126" s="215" t="s">
        <v>494</v>
      </c>
      <c r="D126" s="215"/>
      <c r="E126" s="216">
        <f>E127</f>
        <v>126</v>
      </c>
      <c r="F126" s="216">
        <f>F127</f>
        <v>126</v>
      </c>
    </row>
    <row r="127" spans="1:6" ht="56.25">
      <c r="A127" s="217" t="s">
        <v>101</v>
      </c>
      <c r="B127" s="218" t="s">
        <v>97</v>
      </c>
      <c r="C127" s="218" t="s">
        <v>494</v>
      </c>
      <c r="D127" s="218" t="s">
        <v>95</v>
      </c>
      <c r="E127" s="219">
        <v>126</v>
      </c>
      <c r="F127" s="219">
        <v>126</v>
      </c>
    </row>
    <row r="128" spans="1:6" ht="18.75">
      <c r="A128" s="214" t="s">
        <v>103</v>
      </c>
      <c r="B128" s="215" t="s">
        <v>97</v>
      </c>
      <c r="C128" s="215" t="s">
        <v>495</v>
      </c>
      <c r="D128" s="215"/>
      <c r="E128" s="216">
        <f>E129</f>
        <v>13509.514</v>
      </c>
      <c r="F128" s="216">
        <f>F129</f>
        <v>13509.514</v>
      </c>
    </row>
    <row r="129" spans="1:6" ht="56.25">
      <c r="A129" s="217" t="s">
        <v>101</v>
      </c>
      <c r="B129" s="218" t="s">
        <v>97</v>
      </c>
      <c r="C129" s="218" t="s">
        <v>495</v>
      </c>
      <c r="D129" s="218" t="s">
        <v>95</v>
      </c>
      <c r="E129" s="219">
        <v>13509.514</v>
      </c>
      <c r="F129" s="219">
        <v>13509.514</v>
      </c>
    </row>
    <row r="130" spans="1:6" ht="18.75">
      <c r="A130" s="214" t="s">
        <v>106</v>
      </c>
      <c r="B130" s="218" t="s">
        <v>97</v>
      </c>
      <c r="C130" s="218" t="s">
        <v>649</v>
      </c>
      <c r="D130" s="218"/>
      <c r="E130" s="219">
        <f>E131</f>
        <v>1918.966</v>
      </c>
      <c r="F130" s="219">
        <f>F131</f>
        <v>1918.966</v>
      </c>
    </row>
    <row r="131" spans="1:6" ht="18.75">
      <c r="A131" s="214" t="s">
        <v>103</v>
      </c>
      <c r="B131" s="215" t="s">
        <v>97</v>
      </c>
      <c r="C131" s="215" t="s">
        <v>496</v>
      </c>
      <c r="D131" s="215"/>
      <c r="E131" s="216">
        <f>E132</f>
        <v>1918.966</v>
      </c>
      <c r="F131" s="216">
        <f>F132</f>
        <v>1918.966</v>
      </c>
    </row>
    <row r="132" spans="1:6" ht="56.25">
      <c r="A132" s="217" t="s">
        <v>101</v>
      </c>
      <c r="B132" s="218" t="s">
        <v>97</v>
      </c>
      <c r="C132" s="218" t="s">
        <v>496</v>
      </c>
      <c r="D132" s="218" t="s">
        <v>95</v>
      </c>
      <c r="E132" s="219">
        <v>1918.966</v>
      </c>
      <c r="F132" s="219">
        <v>1918.966</v>
      </c>
    </row>
    <row r="133" spans="1:6" ht="56.25">
      <c r="A133" s="214" t="s">
        <v>107</v>
      </c>
      <c r="B133" s="218" t="s">
        <v>97</v>
      </c>
      <c r="C133" s="218" t="s">
        <v>650</v>
      </c>
      <c r="D133" s="218"/>
      <c r="E133" s="219">
        <f>E134+E138+E136</f>
        <v>20382.62</v>
      </c>
      <c r="F133" s="219">
        <f>F134+F138+F136</f>
        <v>20382.62</v>
      </c>
    </row>
    <row r="134" spans="1:6" ht="18.75">
      <c r="A134" s="214" t="s">
        <v>103</v>
      </c>
      <c r="B134" s="215" t="s">
        <v>97</v>
      </c>
      <c r="C134" s="215" t="s">
        <v>497</v>
      </c>
      <c r="D134" s="215"/>
      <c r="E134" s="216">
        <f>E135</f>
        <v>19982.62</v>
      </c>
      <c r="F134" s="216">
        <f>F135</f>
        <v>19982.62</v>
      </c>
    </row>
    <row r="135" spans="1:6" ht="56.25">
      <c r="A135" s="217" t="s">
        <v>101</v>
      </c>
      <c r="B135" s="218" t="s">
        <v>97</v>
      </c>
      <c r="C135" s="218" t="s">
        <v>497</v>
      </c>
      <c r="D135" s="218" t="s">
        <v>95</v>
      </c>
      <c r="E135" s="219">
        <v>19982.62</v>
      </c>
      <c r="F135" s="219">
        <v>19982.62</v>
      </c>
    </row>
    <row r="136" spans="1:6" ht="18.75">
      <c r="A136" s="214" t="s">
        <v>108</v>
      </c>
      <c r="B136" s="215" t="s">
        <v>97</v>
      </c>
      <c r="C136" s="215" t="s">
        <v>498</v>
      </c>
      <c r="D136" s="215"/>
      <c r="E136" s="216">
        <f>E137</f>
        <v>400</v>
      </c>
      <c r="F136" s="219">
        <f>F137</f>
        <v>400</v>
      </c>
    </row>
    <row r="137" spans="1:6" ht="56.25">
      <c r="A137" s="217" t="s">
        <v>101</v>
      </c>
      <c r="B137" s="218" t="s">
        <v>97</v>
      </c>
      <c r="C137" s="218" t="s">
        <v>498</v>
      </c>
      <c r="D137" s="218" t="s">
        <v>95</v>
      </c>
      <c r="E137" s="219">
        <v>400</v>
      </c>
      <c r="F137" s="219">
        <v>400</v>
      </c>
    </row>
    <row r="138" spans="1:6" ht="18.75">
      <c r="A138" s="214" t="s">
        <v>768</v>
      </c>
      <c r="B138" s="215" t="s">
        <v>97</v>
      </c>
      <c r="C138" s="215" t="s">
        <v>767</v>
      </c>
      <c r="D138" s="215"/>
      <c r="E138" s="216">
        <f>E139</f>
        <v>0</v>
      </c>
      <c r="F138" s="216">
        <f>F139</f>
        <v>0</v>
      </c>
    </row>
    <row r="139" spans="1:6" ht="56.25">
      <c r="A139" s="217" t="s">
        <v>101</v>
      </c>
      <c r="B139" s="218" t="s">
        <v>97</v>
      </c>
      <c r="C139" s="218" t="s">
        <v>767</v>
      </c>
      <c r="D139" s="218" t="s">
        <v>95</v>
      </c>
      <c r="E139" s="219"/>
      <c r="F139" s="219"/>
    </row>
    <row r="140" spans="1:6" ht="37.5">
      <c r="A140" s="214" t="s">
        <v>110</v>
      </c>
      <c r="B140" s="275" t="s">
        <v>97</v>
      </c>
      <c r="C140" s="275" t="s">
        <v>652</v>
      </c>
      <c r="D140" s="275"/>
      <c r="E140" s="268">
        <f>E141</f>
        <v>4224.77</v>
      </c>
      <c r="F140" s="268">
        <f>F141</f>
        <v>4209.77</v>
      </c>
    </row>
    <row r="141" spans="1:6" ht="37.5">
      <c r="A141" s="214" t="s">
        <v>111</v>
      </c>
      <c r="B141" s="215" t="s">
        <v>97</v>
      </c>
      <c r="C141" s="215" t="s">
        <v>499</v>
      </c>
      <c r="D141" s="215"/>
      <c r="E141" s="216">
        <f>E142+E143+E144</f>
        <v>4224.77</v>
      </c>
      <c r="F141" s="216">
        <f>F142+F143+F144</f>
        <v>4209.77</v>
      </c>
    </row>
    <row r="142" spans="1:6" ht="93.75">
      <c r="A142" s="217" t="s">
        <v>68</v>
      </c>
      <c r="B142" s="218" t="s">
        <v>97</v>
      </c>
      <c r="C142" s="218" t="s">
        <v>499</v>
      </c>
      <c r="D142" s="218" t="s">
        <v>69</v>
      </c>
      <c r="E142" s="219">
        <v>3809.77</v>
      </c>
      <c r="F142" s="219">
        <v>3794.77</v>
      </c>
    </row>
    <row r="143" spans="1:6" ht="37.5">
      <c r="A143" s="217" t="s">
        <v>70</v>
      </c>
      <c r="B143" s="218" t="s">
        <v>97</v>
      </c>
      <c r="C143" s="218" t="s">
        <v>499</v>
      </c>
      <c r="D143" s="218" t="s">
        <v>71</v>
      </c>
      <c r="E143" s="219">
        <v>414</v>
      </c>
      <c r="F143" s="219">
        <v>414</v>
      </c>
    </row>
    <row r="144" spans="1:6" ht="18.75">
      <c r="A144" s="217" t="s">
        <v>74</v>
      </c>
      <c r="B144" s="218" t="s">
        <v>97</v>
      </c>
      <c r="C144" s="218" t="s">
        <v>499</v>
      </c>
      <c r="D144" s="218" t="s">
        <v>75</v>
      </c>
      <c r="E144" s="219">
        <v>1</v>
      </c>
      <c r="F144" s="219">
        <v>1</v>
      </c>
    </row>
    <row r="145" spans="1:6" ht="37.5">
      <c r="A145" s="214" t="s">
        <v>112</v>
      </c>
      <c r="B145" s="275" t="s">
        <v>97</v>
      </c>
      <c r="C145" s="275" t="s">
        <v>656</v>
      </c>
      <c r="D145" s="275"/>
      <c r="E145" s="268">
        <f>E146</f>
        <v>10195.42</v>
      </c>
      <c r="F145" s="268">
        <f>F146</f>
        <v>10195.42</v>
      </c>
    </row>
    <row r="146" spans="1:6" ht="18.75">
      <c r="A146" s="214" t="s">
        <v>103</v>
      </c>
      <c r="B146" s="215" t="s">
        <v>97</v>
      </c>
      <c r="C146" s="215" t="s">
        <v>500</v>
      </c>
      <c r="D146" s="215"/>
      <c r="E146" s="216">
        <f>E147</f>
        <v>10195.42</v>
      </c>
      <c r="F146" s="216">
        <f>F147</f>
        <v>10195.42</v>
      </c>
    </row>
    <row r="147" spans="1:6" ht="56.25">
      <c r="A147" s="217" t="s">
        <v>101</v>
      </c>
      <c r="B147" s="218" t="s">
        <v>97</v>
      </c>
      <c r="C147" s="218" t="s">
        <v>500</v>
      </c>
      <c r="D147" s="218" t="s">
        <v>95</v>
      </c>
      <c r="E147" s="219">
        <v>10195.42</v>
      </c>
      <c r="F147" s="219">
        <v>10195.42</v>
      </c>
    </row>
    <row r="148" spans="1:6" ht="37.5">
      <c r="A148" s="214" t="s">
        <v>769</v>
      </c>
      <c r="B148" s="215" t="s">
        <v>97</v>
      </c>
      <c r="C148" s="215" t="s">
        <v>847</v>
      </c>
      <c r="D148" s="215"/>
      <c r="E148" s="268">
        <f>E149</f>
        <v>1526.8</v>
      </c>
      <c r="F148" s="268">
        <f>F149</f>
        <v>1526.8</v>
      </c>
    </row>
    <row r="149" spans="1:6" ht="18.75">
      <c r="A149" s="214" t="s">
        <v>103</v>
      </c>
      <c r="B149" s="215" t="s">
        <v>97</v>
      </c>
      <c r="C149" s="215" t="s">
        <v>848</v>
      </c>
      <c r="D149" s="215"/>
      <c r="E149" s="268">
        <f>E150</f>
        <v>1526.8</v>
      </c>
      <c r="F149" s="219">
        <f>F150</f>
        <v>1526.8</v>
      </c>
    </row>
    <row r="150" spans="1:6" ht="56.25">
      <c r="A150" s="217" t="s">
        <v>101</v>
      </c>
      <c r="B150" s="218" t="s">
        <v>97</v>
      </c>
      <c r="C150" s="215" t="s">
        <v>848</v>
      </c>
      <c r="D150" s="218" t="s">
        <v>95</v>
      </c>
      <c r="E150" s="270">
        <v>1526.8</v>
      </c>
      <c r="F150" s="219">
        <v>1526.8</v>
      </c>
    </row>
    <row r="151" spans="1:6" ht="56.25">
      <c r="A151" s="269" t="s">
        <v>657</v>
      </c>
      <c r="B151" s="266" t="s">
        <v>97</v>
      </c>
      <c r="C151" s="267" t="s">
        <v>658</v>
      </c>
      <c r="D151" s="266"/>
      <c r="E151" s="285">
        <f>E152+E155+E159</f>
        <v>5338.87</v>
      </c>
      <c r="F151" s="285">
        <f>F152+F155+F159</f>
        <v>5438.87</v>
      </c>
    </row>
    <row r="152" spans="1:6" ht="18.75">
      <c r="A152" s="214" t="s">
        <v>79</v>
      </c>
      <c r="B152" s="218" t="s">
        <v>97</v>
      </c>
      <c r="C152" s="215" t="s">
        <v>659</v>
      </c>
      <c r="D152" s="218"/>
      <c r="E152" s="270">
        <f>E153</f>
        <v>250</v>
      </c>
      <c r="F152" s="270">
        <f>F153</f>
        <v>300</v>
      </c>
    </row>
    <row r="153" spans="1:6" ht="75">
      <c r="A153" s="274" t="s">
        <v>450</v>
      </c>
      <c r="B153" s="275" t="s">
        <v>97</v>
      </c>
      <c r="C153" s="275" t="s">
        <v>451</v>
      </c>
      <c r="D153" s="275"/>
      <c r="E153" s="268">
        <f>E154</f>
        <v>250</v>
      </c>
      <c r="F153" s="268">
        <f>F154</f>
        <v>300</v>
      </c>
    </row>
    <row r="154" spans="1:6" ht="56.25">
      <c r="A154" s="217" t="s">
        <v>101</v>
      </c>
      <c r="B154" s="277" t="s">
        <v>97</v>
      </c>
      <c r="C154" s="277" t="s">
        <v>451</v>
      </c>
      <c r="D154" s="277" t="s">
        <v>95</v>
      </c>
      <c r="E154" s="270">
        <v>250</v>
      </c>
      <c r="F154" s="270">
        <v>300</v>
      </c>
    </row>
    <row r="155" spans="1:6" ht="56.25">
      <c r="A155" s="274" t="s">
        <v>81</v>
      </c>
      <c r="B155" s="275" t="s">
        <v>97</v>
      </c>
      <c r="C155" s="275" t="s">
        <v>452</v>
      </c>
      <c r="D155" s="275"/>
      <c r="E155" s="268">
        <f>E156</f>
        <v>650</v>
      </c>
      <c r="F155" s="268">
        <f>F156</f>
        <v>700</v>
      </c>
    </row>
    <row r="156" spans="1:6" ht="56.25">
      <c r="A156" s="217" t="s">
        <v>101</v>
      </c>
      <c r="B156" s="277" t="s">
        <v>97</v>
      </c>
      <c r="C156" s="277" t="s">
        <v>452</v>
      </c>
      <c r="D156" s="277" t="s">
        <v>95</v>
      </c>
      <c r="E156" s="270">
        <v>650</v>
      </c>
      <c r="F156" s="270">
        <v>700</v>
      </c>
    </row>
    <row r="157" spans="1:6" ht="37.5">
      <c r="A157" s="214" t="s">
        <v>773</v>
      </c>
      <c r="B157" s="275" t="s">
        <v>97</v>
      </c>
      <c r="C157" s="275" t="s">
        <v>774</v>
      </c>
      <c r="D157" s="275"/>
      <c r="E157" s="268">
        <f>E158</f>
        <v>4438.87</v>
      </c>
      <c r="F157" s="270">
        <f>F158</f>
        <v>4438.87</v>
      </c>
    </row>
    <row r="158" spans="1:6" ht="18.75">
      <c r="A158" s="274" t="s">
        <v>771</v>
      </c>
      <c r="B158" s="275" t="s">
        <v>97</v>
      </c>
      <c r="C158" s="275" t="s">
        <v>775</v>
      </c>
      <c r="D158" s="275"/>
      <c r="E158" s="268">
        <f>E159</f>
        <v>4438.87</v>
      </c>
      <c r="F158" s="270">
        <f>F159</f>
        <v>4438.87</v>
      </c>
    </row>
    <row r="159" spans="1:6" ht="56.25">
      <c r="A159" s="217" t="s">
        <v>101</v>
      </c>
      <c r="B159" s="275" t="s">
        <v>97</v>
      </c>
      <c r="C159" s="275" t="s">
        <v>770</v>
      </c>
      <c r="D159" s="277" t="s">
        <v>95</v>
      </c>
      <c r="E159" s="270">
        <v>4438.87</v>
      </c>
      <c r="F159" s="270">
        <v>4438.87</v>
      </c>
    </row>
    <row r="160" spans="1:6" ht="18.75">
      <c r="A160" s="269" t="s">
        <v>88</v>
      </c>
      <c r="B160" s="279" t="s">
        <v>97</v>
      </c>
      <c r="C160" s="279" t="s">
        <v>697</v>
      </c>
      <c r="D160" s="279"/>
      <c r="E160" s="280">
        <f aca="true" t="shared" si="0" ref="E160:F162">E161</f>
        <v>135</v>
      </c>
      <c r="F160" s="285">
        <f t="shared" si="0"/>
        <v>0</v>
      </c>
    </row>
    <row r="161" spans="1:6" ht="37.5">
      <c r="A161" s="214" t="s">
        <v>772</v>
      </c>
      <c r="B161" s="275" t="s">
        <v>97</v>
      </c>
      <c r="C161" s="275" t="s">
        <v>707</v>
      </c>
      <c r="D161" s="275"/>
      <c r="E161" s="268">
        <f t="shared" si="0"/>
        <v>135</v>
      </c>
      <c r="F161" s="270">
        <f t="shared" si="0"/>
        <v>0</v>
      </c>
    </row>
    <row r="162" spans="1:6" ht="56.25">
      <c r="A162" s="214" t="s">
        <v>476</v>
      </c>
      <c r="B162" s="277" t="s">
        <v>97</v>
      </c>
      <c r="C162" s="277" t="s">
        <v>477</v>
      </c>
      <c r="D162" s="277"/>
      <c r="E162" s="270">
        <f t="shared" si="0"/>
        <v>135</v>
      </c>
      <c r="F162" s="270">
        <f t="shared" si="0"/>
        <v>0</v>
      </c>
    </row>
    <row r="163" spans="1:6" ht="56.25">
      <c r="A163" s="217" t="s">
        <v>101</v>
      </c>
      <c r="B163" s="277" t="s">
        <v>97</v>
      </c>
      <c r="C163" s="277" t="s">
        <v>477</v>
      </c>
      <c r="D163" s="277" t="s">
        <v>95</v>
      </c>
      <c r="E163" s="270">
        <v>135</v>
      </c>
      <c r="F163" s="270">
        <v>0</v>
      </c>
    </row>
    <row r="164" spans="1:6" ht="93.75">
      <c r="A164" s="213" t="s">
        <v>501</v>
      </c>
      <c r="B164" s="211" t="s">
        <v>114</v>
      </c>
      <c r="C164" s="211"/>
      <c r="D164" s="211"/>
      <c r="E164" s="212">
        <f>E165+E176+E182</f>
        <v>9484.065</v>
      </c>
      <c r="F164" s="212">
        <f>F165+F176+F182</f>
        <v>9424.065</v>
      </c>
    </row>
    <row r="165" spans="1:6" ht="75">
      <c r="A165" s="269" t="s">
        <v>76</v>
      </c>
      <c r="B165" s="279" t="s">
        <v>114</v>
      </c>
      <c r="C165" s="279" t="s">
        <v>595</v>
      </c>
      <c r="D165" s="279"/>
      <c r="E165" s="280">
        <f>E166+E173</f>
        <v>4801.165000000001</v>
      </c>
      <c r="F165" s="280">
        <f>F166+F173</f>
        <v>4801.165000000001</v>
      </c>
    </row>
    <row r="166" spans="1:6" ht="56.25">
      <c r="A166" s="214" t="s">
        <v>596</v>
      </c>
      <c r="B166" s="275" t="s">
        <v>114</v>
      </c>
      <c r="C166" s="275" t="s">
        <v>597</v>
      </c>
      <c r="D166" s="275"/>
      <c r="E166" s="268">
        <f>E167+E169+E171</f>
        <v>4307.900000000001</v>
      </c>
      <c r="F166" s="268">
        <f>F167+F169+F171</f>
        <v>4307.900000000001</v>
      </c>
    </row>
    <row r="167" spans="1:6" ht="112.5">
      <c r="A167" s="214" t="s">
        <v>502</v>
      </c>
      <c r="B167" s="215" t="s">
        <v>114</v>
      </c>
      <c r="C167" s="215" t="s">
        <v>503</v>
      </c>
      <c r="D167" s="215"/>
      <c r="E167" s="216">
        <f>E168</f>
        <v>0</v>
      </c>
      <c r="F167" s="216">
        <f>F168</f>
        <v>0</v>
      </c>
    </row>
    <row r="168" spans="1:6" ht="37.5">
      <c r="A168" s="217" t="s">
        <v>70</v>
      </c>
      <c r="B168" s="218" t="s">
        <v>114</v>
      </c>
      <c r="C168" s="218" t="s">
        <v>503</v>
      </c>
      <c r="D168" s="218" t="s">
        <v>71</v>
      </c>
      <c r="E168" s="219">
        <v>0</v>
      </c>
      <c r="F168" s="219">
        <v>0</v>
      </c>
    </row>
    <row r="169" spans="1:6" ht="112.5">
      <c r="A169" s="214" t="s">
        <v>505</v>
      </c>
      <c r="B169" s="215" t="s">
        <v>114</v>
      </c>
      <c r="C169" s="215" t="s">
        <v>506</v>
      </c>
      <c r="D169" s="215"/>
      <c r="E169" s="216">
        <f>E170</f>
        <v>733.1</v>
      </c>
      <c r="F169" s="216">
        <f>F170</f>
        <v>733.1</v>
      </c>
    </row>
    <row r="170" spans="1:6" ht="37.5">
      <c r="A170" s="217" t="s">
        <v>82</v>
      </c>
      <c r="B170" s="218" t="s">
        <v>114</v>
      </c>
      <c r="C170" s="218" t="s">
        <v>506</v>
      </c>
      <c r="D170" s="218" t="s">
        <v>83</v>
      </c>
      <c r="E170" s="219">
        <v>733.1</v>
      </c>
      <c r="F170" s="219">
        <v>733.1</v>
      </c>
    </row>
    <row r="171" spans="1:6" ht="173.25" customHeight="1">
      <c r="A171" s="220" t="s">
        <v>117</v>
      </c>
      <c r="B171" s="215" t="s">
        <v>114</v>
      </c>
      <c r="C171" s="275" t="s">
        <v>850</v>
      </c>
      <c r="D171" s="215"/>
      <c r="E171" s="216">
        <f>E172</f>
        <v>3574.8</v>
      </c>
      <c r="F171" s="216">
        <f>F172</f>
        <v>3574.8</v>
      </c>
    </row>
    <row r="172" spans="1:6" ht="56.25">
      <c r="A172" s="217" t="s">
        <v>109</v>
      </c>
      <c r="B172" s="218" t="s">
        <v>114</v>
      </c>
      <c r="C172" s="275" t="s">
        <v>850</v>
      </c>
      <c r="D172" s="218" t="s">
        <v>78</v>
      </c>
      <c r="E172" s="219">
        <v>3574.8</v>
      </c>
      <c r="F172" s="219">
        <v>3574.8</v>
      </c>
    </row>
    <row r="173" spans="1:6" ht="56.25">
      <c r="A173" s="214" t="s">
        <v>77</v>
      </c>
      <c r="B173" s="275" t="s">
        <v>114</v>
      </c>
      <c r="C173" s="275" t="s">
        <v>607</v>
      </c>
      <c r="D173" s="275"/>
      <c r="E173" s="268">
        <f>E174</f>
        <v>493.265</v>
      </c>
      <c r="F173" s="219">
        <f>F174</f>
        <v>493.265</v>
      </c>
    </row>
    <row r="174" spans="1:6" ht="37.5">
      <c r="A174" s="214" t="s">
        <v>118</v>
      </c>
      <c r="B174" s="215" t="s">
        <v>114</v>
      </c>
      <c r="C174" s="215" t="s">
        <v>509</v>
      </c>
      <c r="D174" s="215"/>
      <c r="E174" s="216">
        <f>E175</f>
        <v>493.265</v>
      </c>
      <c r="F174" s="216">
        <f>F175</f>
        <v>493.265</v>
      </c>
    </row>
    <row r="175" spans="1:6" ht="37.5">
      <c r="A175" s="217" t="s">
        <v>70</v>
      </c>
      <c r="B175" s="218" t="s">
        <v>114</v>
      </c>
      <c r="C175" s="218" t="s">
        <v>509</v>
      </c>
      <c r="D175" s="218" t="s">
        <v>71</v>
      </c>
      <c r="E175" s="219">
        <v>493.265</v>
      </c>
      <c r="F175" s="219">
        <v>493.265</v>
      </c>
    </row>
    <row r="176" spans="1:6" ht="56.25">
      <c r="A176" s="269" t="s">
        <v>662</v>
      </c>
      <c r="B176" s="279" t="s">
        <v>114</v>
      </c>
      <c r="C176" s="279" t="s">
        <v>663</v>
      </c>
      <c r="D176" s="279"/>
      <c r="E176" s="280">
        <f>E177</f>
        <v>4672</v>
      </c>
      <c r="F176" s="280">
        <f>F177</f>
        <v>4612</v>
      </c>
    </row>
    <row r="177" spans="1:6" ht="37.5">
      <c r="A177" s="214" t="s">
        <v>674</v>
      </c>
      <c r="B177" s="275" t="s">
        <v>114</v>
      </c>
      <c r="C177" s="275" t="s">
        <v>675</v>
      </c>
      <c r="D177" s="275"/>
      <c r="E177" s="268">
        <f>E178</f>
        <v>4672</v>
      </c>
      <c r="F177" s="268">
        <f>F178</f>
        <v>4612</v>
      </c>
    </row>
    <row r="178" spans="1:6" ht="37.5">
      <c r="A178" s="214" t="s">
        <v>510</v>
      </c>
      <c r="B178" s="215" t="s">
        <v>114</v>
      </c>
      <c r="C178" s="215" t="s">
        <v>511</v>
      </c>
      <c r="D178" s="215"/>
      <c r="E178" s="216">
        <f>E179+E180+E181</f>
        <v>4672</v>
      </c>
      <c r="F178" s="216">
        <f>F179+F180+F181</f>
        <v>4612</v>
      </c>
    </row>
    <row r="179" spans="1:6" ht="93.75">
      <c r="A179" s="217" t="s">
        <v>68</v>
      </c>
      <c r="B179" s="218" t="s">
        <v>114</v>
      </c>
      <c r="C179" s="218" t="s">
        <v>511</v>
      </c>
      <c r="D179" s="218" t="s">
        <v>69</v>
      </c>
      <c r="E179" s="219">
        <v>4393.9</v>
      </c>
      <c r="F179" s="219">
        <v>4393.9</v>
      </c>
    </row>
    <row r="180" spans="1:6" ht="37.5">
      <c r="A180" s="217" t="s">
        <v>70</v>
      </c>
      <c r="B180" s="218" t="s">
        <v>114</v>
      </c>
      <c r="C180" s="218" t="s">
        <v>511</v>
      </c>
      <c r="D180" s="218" t="s">
        <v>71</v>
      </c>
      <c r="E180" s="219">
        <v>277.1</v>
      </c>
      <c r="F180" s="219">
        <v>217.1</v>
      </c>
    </row>
    <row r="181" spans="1:6" ht="18.75">
      <c r="A181" s="217" t="s">
        <v>74</v>
      </c>
      <c r="B181" s="218" t="s">
        <v>114</v>
      </c>
      <c r="C181" s="218" t="s">
        <v>511</v>
      </c>
      <c r="D181" s="218" t="s">
        <v>75</v>
      </c>
      <c r="E181" s="219">
        <v>1</v>
      </c>
      <c r="F181" s="219">
        <v>1</v>
      </c>
    </row>
    <row r="182" spans="1:6" ht="18.75">
      <c r="A182" s="269" t="s">
        <v>92</v>
      </c>
      <c r="B182" s="266" t="s">
        <v>776</v>
      </c>
      <c r="C182" s="266" t="s">
        <v>709</v>
      </c>
      <c r="D182" s="266"/>
      <c r="E182" s="281">
        <f aca="true" t="shared" si="1" ref="E182:F184">E183</f>
        <v>10.9</v>
      </c>
      <c r="F182" s="281">
        <f t="shared" si="1"/>
        <v>10.9</v>
      </c>
    </row>
    <row r="183" spans="1:6" ht="18.75">
      <c r="A183" s="214" t="s">
        <v>92</v>
      </c>
      <c r="B183" s="218" t="s">
        <v>114</v>
      </c>
      <c r="C183" s="218" t="s">
        <v>710</v>
      </c>
      <c r="D183" s="218"/>
      <c r="E183" s="219">
        <f t="shared" si="1"/>
        <v>10.9</v>
      </c>
      <c r="F183" s="219">
        <f t="shared" si="1"/>
        <v>10.9</v>
      </c>
    </row>
    <row r="184" spans="1:6" ht="243.75">
      <c r="A184" s="358" t="s">
        <v>1053</v>
      </c>
      <c r="B184" s="215" t="s">
        <v>114</v>
      </c>
      <c r="C184" s="215" t="s">
        <v>541</v>
      </c>
      <c r="D184" s="215"/>
      <c r="E184" s="216">
        <f t="shared" si="1"/>
        <v>10.9</v>
      </c>
      <c r="F184" s="216">
        <f t="shared" si="1"/>
        <v>10.9</v>
      </c>
    </row>
    <row r="185" spans="1:6" ht="37.5">
      <c r="A185" s="217" t="s">
        <v>70</v>
      </c>
      <c r="B185" s="218" t="s">
        <v>114</v>
      </c>
      <c r="C185" s="218" t="s">
        <v>541</v>
      </c>
      <c r="D185" s="218" t="s">
        <v>71</v>
      </c>
      <c r="E185" s="219">
        <v>10.9</v>
      </c>
      <c r="F185" s="219">
        <v>10.9</v>
      </c>
    </row>
    <row r="186" spans="1:6" ht="56.25">
      <c r="A186" s="213" t="s">
        <v>512</v>
      </c>
      <c r="B186" s="211" t="s">
        <v>119</v>
      </c>
      <c r="C186" s="211"/>
      <c r="D186" s="211"/>
      <c r="E186" s="212">
        <f>E187+E239+E243</f>
        <v>351657.076</v>
      </c>
      <c r="F186" s="212">
        <f>F187+F239+F243</f>
        <v>351147.076</v>
      </c>
    </row>
    <row r="187" spans="1:6" ht="37.5">
      <c r="A187" s="269" t="s">
        <v>120</v>
      </c>
      <c r="B187" s="279" t="s">
        <v>119</v>
      </c>
      <c r="C187" s="279" t="s">
        <v>611</v>
      </c>
      <c r="D187" s="279"/>
      <c r="E187" s="280">
        <f>E188+E203+E220+E227+E234</f>
        <v>348756.276</v>
      </c>
      <c r="F187" s="280">
        <f>F188+F203+F220+F227+F234</f>
        <v>348246.276</v>
      </c>
    </row>
    <row r="188" spans="1:6" ht="37.5">
      <c r="A188" s="214" t="s">
        <v>121</v>
      </c>
      <c r="B188" s="275" t="s">
        <v>119</v>
      </c>
      <c r="C188" s="275" t="s">
        <v>777</v>
      </c>
      <c r="D188" s="275"/>
      <c r="E188" s="268">
        <f>E189+E191+E193+E197+E199+E201+E195</f>
        <v>121577.29999999999</v>
      </c>
      <c r="F188" s="268">
        <f>F189+F191+F193+F197+F199+F201+F195</f>
        <v>121943.59999999999</v>
      </c>
    </row>
    <row r="189" spans="1:6" ht="56.25">
      <c r="A189" s="214" t="s">
        <v>122</v>
      </c>
      <c r="B189" s="215" t="s">
        <v>119</v>
      </c>
      <c r="C189" s="215" t="s">
        <v>513</v>
      </c>
      <c r="D189" s="215"/>
      <c r="E189" s="216">
        <f>E190</f>
        <v>38015.9</v>
      </c>
      <c r="F189" s="216">
        <f>F190</f>
        <v>38015.9</v>
      </c>
    </row>
    <row r="190" spans="1:6" ht="56.25">
      <c r="A190" s="217" t="s">
        <v>101</v>
      </c>
      <c r="B190" s="218" t="s">
        <v>119</v>
      </c>
      <c r="C190" s="218" t="s">
        <v>513</v>
      </c>
      <c r="D190" s="218" t="s">
        <v>95</v>
      </c>
      <c r="E190" s="219">
        <v>38015.9</v>
      </c>
      <c r="F190" s="219">
        <v>38015.9</v>
      </c>
    </row>
    <row r="191" spans="1:6" ht="75">
      <c r="A191" s="214" t="s">
        <v>172</v>
      </c>
      <c r="B191" s="215" t="s">
        <v>119</v>
      </c>
      <c r="C191" s="215" t="s">
        <v>514</v>
      </c>
      <c r="D191" s="215"/>
      <c r="E191" s="216">
        <f>E192</f>
        <v>74522</v>
      </c>
      <c r="F191" s="216">
        <f>F192</f>
        <v>74522</v>
      </c>
    </row>
    <row r="192" spans="1:6" ht="56.25">
      <c r="A192" s="217" t="s">
        <v>101</v>
      </c>
      <c r="B192" s="218" t="s">
        <v>119</v>
      </c>
      <c r="C192" s="218" t="s">
        <v>514</v>
      </c>
      <c r="D192" s="218" t="s">
        <v>95</v>
      </c>
      <c r="E192" s="219">
        <v>74522</v>
      </c>
      <c r="F192" s="219">
        <v>74522</v>
      </c>
    </row>
    <row r="193" spans="1:6" ht="131.25">
      <c r="A193" s="214" t="s">
        <v>280</v>
      </c>
      <c r="B193" s="215" t="s">
        <v>119</v>
      </c>
      <c r="C193" s="215" t="s">
        <v>515</v>
      </c>
      <c r="D193" s="215"/>
      <c r="E193" s="216">
        <f>E194</f>
        <v>5025.9</v>
      </c>
      <c r="F193" s="216">
        <f>F194</f>
        <v>5392.2</v>
      </c>
    </row>
    <row r="194" spans="1:6" ht="56.25">
      <c r="A194" s="217" t="s">
        <v>101</v>
      </c>
      <c r="B194" s="218" t="s">
        <v>119</v>
      </c>
      <c r="C194" s="218" t="s">
        <v>515</v>
      </c>
      <c r="D194" s="218" t="s">
        <v>95</v>
      </c>
      <c r="E194" s="219">
        <v>5025.9</v>
      </c>
      <c r="F194" s="219">
        <v>5392.2</v>
      </c>
    </row>
    <row r="195" spans="1:6" ht="37.5">
      <c r="A195" s="214" t="s">
        <v>127</v>
      </c>
      <c r="B195" s="215" t="s">
        <v>119</v>
      </c>
      <c r="C195" s="215" t="s">
        <v>516</v>
      </c>
      <c r="D195" s="215"/>
      <c r="E195" s="216">
        <f>E196</f>
        <v>2500</v>
      </c>
      <c r="F195" s="219">
        <f>F196</f>
        <v>2500</v>
      </c>
    </row>
    <row r="196" spans="1:6" ht="56.25">
      <c r="A196" s="217" t="s">
        <v>101</v>
      </c>
      <c r="B196" s="218" t="s">
        <v>119</v>
      </c>
      <c r="C196" s="218" t="s">
        <v>516</v>
      </c>
      <c r="D196" s="218" t="s">
        <v>95</v>
      </c>
      <c r="E196" s="219">
        <v>2500</v>
      </c>
      <c r="F196" s="219">
        <v>2500</v>
      </c>
    </row>
    <row r="197" spans="1:6" ht="37.5">
      <c r="A197" s="214" t="s">
        <v>123</v>
      </c>
      <c r="B197" s="215" t="s">
        <v>119</v>
      </c>
      <c r="C197" s="215" t="s">
        <v>517</v>
      </c>
      <c r="D197" s="215"/>
      <c r="E197" s="216">
        <f>E198</f>
        <v>800</v>
      </c>
      <c r="F197" s="216">
        <f>F198</f>
        <v>800</v>
      </c>
    </row>
    <row r="198" spans="1:6" ht="56.25">
      <c r="A198" s="217" t="s">
        <v>101</v>
      </c>
      <c r="B198" s="218" t="s">
        <v>119</v>
      </c>
      <c r="C198" s="218" t="s">
        <v>517</v>
      </c>
      <c r="D198" s="218" t="s">
        <v>95</v>
      </c>
      <c r="E198" s="219">
        <v>800</v>
      </c>
      <c r="F198" s="219">
        <v>800</v>
      </c>
    </row>
    <row r="199" spans="1:6" ht="37.5">
      <c r="A199" s="214" t="s">
        <v>124</v>
      </c>
      <c r="B199" s="215" t="s">
        <v>119</v>
      </c>
      <c r="C199" s="215" t="s">
        <v>518</v>
      </c>
      <c r="D199" s="215"/>
      <c r="E199" s="216">
        <f>E200</f>
        <v>600</v>
      </c>
      <c r="F199" s="216">
        <f>F200</f>
        <v>600</v>
      </c>
    </row>
    <row r="200" spans="1:6" ht="56.25">
      <c r="A200" s="217" t="s">
        <v>101</v>
      </c>
      <c r="B200" s="218" t="s">
        <v>119</v>
      </c>
      <c r="C200" s="218" t="s">
        <v>518</v>
      </c>
      <c r="D200" s="218" t="s">
        <v>95</v>
      </c>
      <c r="E200" s="219">
        <v>600</v>
      </c>
      <c r="F200" s="219">
        <v>600</v>
      </c>
    </row>
    <row r="201" spans="1:6" ht="18.75">
      <c r="A201" s="214" t="s">
        <v>334</v>
      </c>
      <c r="B201" s="215" t="s">
        <v>119</v>
      </c>
      <c r="C201" s="215" t="s">
        <v>521</v>
      </c>
      <c r="D201" s="215"/>
      <c r="E201" s="216">
        <f>E202</f>
        <v>113.5</v>
      </c>
      <c r="F201" s="216">
        <f>F202</f>
        <v>113.5</v>
      </c>
    </row>
    <row r="202" spans="1:6" ht="56.25">
      <c r="A202" s="217" t="s">
        <v>101</v>
      </c>
      <c r="B202" s="218" t="s">
        <v>119</v>
      </c>
      <c r="C202" s="218" t="s">
        <v>521</v>
      </c>
      <c r="D202" s="218" t="s">
        <v>95</v>
      </c>
      <c r="E202" s="270">
        <v>113.5</v>
      </c>
      <c r="F202" s="219">
        <v>113.5</v>
      </c>
    </row>
    <row r="203" spans="1:6" ht="37.5">
      <c r="A203" s="214" t="s">
        <v>128</v>
      </c>
      <c r="B203" s="215" t="s">
        <v>119</v>
      </c>
      <c r="C203" s="215" t="s">
        <v>620</v>
      </c>
      <c r="D203" s="215"/>
      <c r="E203" s="268">
        <f>E206+E208+E210+E212+E214+E216+E218+E204</f>
        <v>191901.99</v>
      </c>
      <c r="F203" s="268">
        <f>F206+F208+F210+F212+F214+F216+F218+F204</f>
        <v>191145.68999999997</v>
      </c>
    </row>
    <row r="204" spans="1:6" ht="112.5">
      <c r="A204" s="214" t="s">
        <v>522</v>
      </c>
      <c r="B204" s="215" t="s">
        <v>119</v>
      </c>
      <c r="C204" s="215" t="s">
        <v>523</v>
      </c>
      <c r="D204" s="215"/>
      <c r="E204" s="216">
        <f>E205</f>
        <v>6669.6</v>
      </c>
      <c r="F204" s="268">
        <f>F205</f>
        <v>6913.3</v>
      </c>
    </row>
    <row r="205" spans="1:6" ht="56.25">
      <c r="A205" s="217" t="s">
        <v>101</v>
      </c>
      <c r="B205" s="218" t="s">
        <v>119</v>
      </c>
      <c r="C205" s="218" t="s">
        <v>523</v>
      </c>
      <c r="D205" s="218" t="s">
        <v>95</v>
      </c>
      <c r="E205" s="219">
        <v>6669.6</v>
      </c>
      <c r="F205" s="268">
        <v>6913.3</v>
      </c>
    </row>
    <row r="206" spans="1:6" ht="37.5">
      <c r="A206" s="214" t="s">
        <v>173</v>
      </c>
      <c r="B206" s="215" t="s">
        <v>119</v>
      </c>
      <c r="C206" s="215" t="s">
        <v>524</v>
      </c>
      <c r="D206" s="215"/>
      <c r="E206" s="268">
        <f>E207</f>
        <v>42250.09</v>
      </c>
      <c r="F206" s="216">
        <f>F207</f>
        <v>42250.09</v>
      </c>
    </row>
    <row r="207" spans="1:6" ht="56.25">
      <c r="A207" s="217" t="s">
        <v>101</v>
      </c>
      <c r="B207" s="218" t="s">
        <v>119</v>
      </c>
      <c r="C207" s="218" t="s">
        <v>524</v>
      </c>
      <c r="D207" s="218" t="s">
        <v>95</v>
      </c>
      <c r="E207" s="270">
        <v>42250.09</v>
      </c>
      <c r="F207" s="219">
        <v>42250.09</v>
      </c>
    </row>
    <row r="208" spans="1:6" ht="75">
      <c r="A208" s="214" t="s">
        <v>172</v>
      </c>
      <c r="B208" s="215" t="s">
        <v>119</v>
      </c>
      <c r="C208" s="215" t="s">
        <v>525</v>
      </c>
      <c r="D208" s="215"/>
      <c r="E208" s="268">
        <f>E209</f>
        <v>138783.3</v>
      </c>
      <c r="F208" s="216">
        <f>F209</f>
        <v>138783.3</v>
      </c>
    </row>
    <row r="209" spans="1:6" ht="56.25">
      <c r="A209" s="217" t="s">
        <v>101</v>
      </c>
      <c r="B209" s="218" t="s">
        <v>119</v>
      </c>
      <c r="C209" s="218" t="s">
        <v>525</v>
      </c>
      <c r="D209" s="218" t="s">
        <v>95</v>
      </c>
      <c r="E209" s="219">
        <v>138783.3</v>
      </c>
      <c r="F209" s="219">
        <v>138783.3</v>
      </c>
    </row>
    <row r="210" spans="1:6" ht="131.25">
      <c r="A210" s="214" t="s">
        <v>280</v>
      </c>
      <c r="B210" s="215" t="s">
        <v>119</v>
      </c>
      <c r="C210" s="215" t="s">
        <v>526</v>
      </c>
      <c r="D210" s="215"/>
      <c r="E210" s="216">
        <f>E211</f>
        <v>558.5</v>
      </c>
      <c r="F210" s="216">
        <f>F211</f>
        <v>558.5</v>
      </c>
    </row>
    <row r="211" spans="1:6" ht="56.25">
      <c r="A211" s="217" t="s">
        <v>101</v>
      </c>
      <c r="B211" s="218" t="s">
        <v>119</v>
      </c>
      <c r="C211" s="218" t="s">
        <v>526</v>
      </c>
      <c r="D211" s="218" t="s">
        <v>95</v>
      </c>
      <c r="E211" s="219">
        <v>558.5</v>
      </c>
      <c r="F211" s="219">
        <v>558.5</v>
      </c>
    </row>
    <row r="212" spans="1:6" ht="18.75">
      <c r="A212" s="214" t="s">
        <v>334</v>
      </c>
      <c r="B212" s="215" t="s">
        <v>119</v>
      </c>
      <c r="C212" s="215" t="s">
        <v>527</v>
      </c>
      <c r="D212" s="215"/>
      <c r="E212" s="216">
        <f>E213</f>
        <v>1140.5</v>
      </c>
      <c r="F212" s="216">
        <f>F213</f>
        <v>1140.5</v>
      </c>
    </row>
    <row r="213" spans="1:6" ht="56.25">
      <c r="A213" s="217" t="s">
        <v>101</v>
      </c>
      <c r="B213" s="218" t="s">
        <v>119</v>
      </c>
      <c r="C213" s="218" t="s">
        <v>527</v>
      </c>
      <c r="D213" s="218" t="s">
        <v>95</v>
      </c>
      <c r="E213" s="219">
        <v>1140.5</v>
      </c>
      <c r="F213" s="219">
        <v>1140.5</v>
      </c>
    </row>
    <row r="214" spans="1:6" ht="37.5">
      <c r="A214" s="214" t="s">
        <v>174</v>
      </c>
      <c r="B214" s="215" t="s">
        <v>119</v>
      </c>
      <c r="C214" s="215" t="s">
        <v>529</v>
      </c>
      <c r="D214" s="215"/>
      <c r="E214" s="216">
        <f>E215</f>
        <v>1500</v>
      </c>
      <c r="F214" s="216">
        <f>F215</f>
        <v>1500</v>
      </c>
    </row>
    <row r="215" spans="1:6" ht="56.25">
      <c r="A215" s="217" t="s">
        <v>101</v>
      </c>
      <c r="B215" s="218" t="s">
        <v>119</v>
      </c>
      <c r="C215" s="218" t="s">
        <v>529</v>
      </c>
      <c r="D215" s="218" t="s">
        <v>95</v>
      </c>
      <c r="E215" s="219">
        <v>1500</v>
      </c>
      <c r="F215" s="219">
        <v>1500</v>
      </c>
    </row>
    <row r="216" spans="1:6" ht="37.5">
      <c r="A216" s="214" t="s">
        <v>129</v>
      </c>
      <c r="B216" s="215" t="s">
        <v>119</v>
      </c>
      <c r="C216" s="215" t="s">
        <v>780</v>
      </c>
      <c r="D216" s="218"/>
      <c r="E216" s="219">
        <f>E217</f>
        <v>1000</v>
      </c>
      <c r="F216" s="219">
        <f>F217</f>
        <v>0</v>
      </c>
    </row>
    <row r="217" spans="1:6" ht="56.25">
      <c r="A217" s="217" t="s">
        <v>101</v>
      </c>
      <c r="B217" s="218" t="s">
        <v>119</v>
      </c>
      <c r="C217" s="218" t="s">
        <v>780</v>
      </c>
      <c r="D217" s="218" t="s">
        <v>95</v>
      </c>
      <c r="E217" s="219">
        <v>1000</v>
      </c>
      <c r="F217" s="219">
        <v>0</v>
      </c>
    </row>
    <row r="218" spans="1:6" ht="37.5">
      <c r="A218" s="274" t="s">
        <v>778</v>
      </c>
      <c r="B218" s="215" t="s">
        <v>119</v>
      </c>
      <c r="C218" s="215" t="s">
        <v>779</v>
      </c>
      <c r="D218" s="215"/>
      <c r="E218" s="216">
        <f>E219</f>
        <v>0</v>
      </c>
      <c r="F218" s="216">
        <f>F219</f>
        <v>0</v>
      </c>
    </row>
    <row r="219" spans="1:6" ht="56.25">
      <c r="A219" s="217" t="s">
        <v>101</v>
      </c>
      <c r="B219" s="218" t="s">
        <v>119</v>
      </c>
      <c r="C219" s="218" t="s">
        <v>779</v>
      </c>
      <c r="D219" s="218" t="s">
        <v>95</v>
      </c>
      <c r="E219" s="219">
        <v>0</v>
      </c>
      <c r="F219" s="219">
        <v>0</v>
      </c>
    </row>
    <row r="220" spans="1:6" ht="37.5">
      <c r="A220" s="214" t="s">
        <v>130</v>
      </c>
      <c r="B220" s="275" t="s">
        <v>119</v>
      </c>
      <c r="C220" s="275" t="s">
        <v>627</v>
      </c>
      <c r="D220" s="275"/>
      <c r="E220" s="268">
        <f>E221+E223+E225</f>
        <v>16117</v>
      </c>
      <c r="F220" s="268">
        <f>F221+F223+F225</f>
        <v>16117</v>
      </c>
    </row>
    <row r="221" spans="1:6" ht="37.5">
      <c r="A221" s="214" t="s">
        <v>131</v>
      </c>
      <c r="B221" s="215" t="s">
        <v>119</v>
      </c>
      <c r="C221" s="215" t="s">
        <v>531</v>
      </c>
      <c r="D221" s="215"/>
      <c r="E221" s="216">
        <f>E222</f>
        <v>800</v>
      </c>
      <c r="F221" s="216">
        <f>F222</f>
        <v>800</v>
      </c>
    </row>
    <row r="222" spans="1:6" ht="37.5">
      <c r="A222" s="217" t="s">
        <v>70</v>
      </c>
      <c r="B222" s="218" t="s">
        <v>119</v>
      </c>
      <c r="C222" s="218" t="s">
        <v>531</v>
      </c>
      <c r="D222" s="218" t="s">
        <v>71</v>
      </c>
      <c r="E222" s="219">
        <v>800</v>
      </c>
      <c r="F222" s="219">
        <v>800</v>
      </c>
    </row>
    <row r="223" spans="1:6" ht="56.25">
      <c r="A223" s="214" t="s">
        <v>532</v>
      </c>
      <c r="B223" s="215" t="s">
        <v>119</v>
      </c>
      <c r="C223" s="215" t="s">
        <v>533</v>
      </c>
      <c r="D223" s="215"/>
      <c r="E223" s="268">
        <f>E224</f>
        <v>253.7</v>
      </c>
      <c r="F223" s="268">
        <f>F224</f>
        <v>253.7</v>
      </c>
    </row>
    <row r="224" spans="1:6" ht="37.5">
      <c r="A224" s="217" t="s">
        <v>82</v>
      </c>
      <c r="B224" s="218" t="s">
        <v>119</v>
      </c>
      <c r="C224" s="218" t="s">
        <v>533</v>
      </c>
      <c r="D224" s="218" t="s">
        <v>83</v>
      </c>
      <c r="E224" s="270">
        <v>253.7</v>
      </c>
      <c r="F224" s="219">
        <v>253.7</v>
      </c>
    </row>
    <row r="225" spans="1:6" ht="56.25">
      <c r="A225" s="214" t="s">
        <v>122</v>
      </c>
      <c r="B225" s="215" t="s">
        <v>119</v>
      </c>
      <c r="C225" s="215" t="s">
        <v>534</v>
      </c>
      <c r="D225" s="215"/>
      <c r="E225" s="268">
        <f>E226</f>
        <v>15063.3</v>
      </c>
      <c r="F225" s="268">
        <f>F226</f>
        <v>15063.3</v>
      </c>
    </row>
    <row r="226" spans="1:6" ht="56.25">
      <c r="A226" s="217" t="s">
        <v>101</v>
      </c>
      <c r="B226" s="218" t="s">
        <v>119</v>
      </c>
      <c r="C226" s="218" t="s">
        <v>534</v>
      </c>
      <c r="D226" s="218" t="s">
        <v>95</v>
      </c>
      <c r="E226" s="270">
        <v>15063.3</v>
      </c>
      <c r="F226" s="270">
        <v>15063.3</v>
      </c>
    </row>
    <row r="227" spans="1:6" ht="37.5">
      <c r="A227" s="214" t="s">
        <v>133</v>
      </c>
      <c r="B227" s="218" t="s">
        <v>119</v>
      </c>
      <c r="C227" s="218" t="s">
        <v>631</v>
      </c>
      <c r="D227" s="218"/>
      <c r="E227" s="219">
        <f>E228+E232+E230</f>
        <v>1966.4</v>
      </c>
      <c r="F227" s="219">
        <f>F228+F232+F230</f>
        <v>1966.4</v>
      </c>
    </row>
    <row r="228" spans="1:6" ht="37.5">
      <c r="A228" s="214" t="s">
        <v>134</v>
      </c>
      <c r="B228" s="215" t="s">
        <v>119</v>
      </c>
      <c r="C228" s="215" t="s">
        <v>536</v>
      </c>
      <c r="D228" s="215"/>
      <c r="E228" s="216">
        <f>E229</f>
        <v>862</v>
      </c>
      <c r="F228" s="216">
        <f>F229</f>
        <v>862</v>
      </c>
    </row>
    <row r="229" spans="1:6" ht="56.25">
      <c r="A229" s="217" t="s">
        <v>101</v>
      </c>
      <c r="B229" s="218" t="s">
        <v>119</v>
      </c>
      <c r="C229" s="218" t="s">
        <v>536</v>
      </c>
      <c r="D229" s="218" t="s">
        <v>95</v>
      </c>
      <c r="E229" s="219">
        <v>862</v>
      </c>
      <c r="F229" s="219">
        <v>862</v>
      </c>
    </row>
    <row r="230" spans="1:6" ht="37.5">
      <c r="A230" s="274" t="s">
        <v>852</v>
      </c>
      <c r="B230" s="275" t="s">
        <v>119</v>
      </c>
      <c r="C230" s="275" t="s">
        <v>853</v>
      </c>
      <c r="D230" s="218"/>
      <c r="E230" s="219">
        <f>E231</f>
        <v>766.4</v>
      </c>
      <c r="F230" s="219">
        <f>F231</f>
        <v>766.4</v>
      </c>
    </row>
    <row r="231" spans="1:6" ht="56.25">
      <c r="A231" s="276" t="s">
        <v>101</v>
      </c>
      <c r="B231" s="218" t="s">
        <v>119</v>
      </c>
      <c r="C231" s="277" t="s">
        <v>853</v>
      </c>
      <c r="D231" s="218" t="s">
        <v>95</v>
      </c>
      <c r="E231" s="219">
        <v>766.4</v>
      </c>
      <c r="F231" s="219">
        <v>766.4</v>
      </c>
    </row>
    <row r="232" spans="1:6" ht="37.5">
      <c r="A232" s="214" t="s">
        <v>135</v>
      </c>
      <c r="B232" s="215" t="s">
        <v>119</v>
      </c>
      <c r="C232" s="215" t="s">
        <v>537</v>
      </c>
      <c r="D232" s="215"/>
      <c r="E232" s="268">
        <f>E233</f>
        <v>338</v>
      </c>
      <c r="F232" s="268">
        <f>F233</f>
        <v>338</v>
      </c>
    </row>
    <row r="233" spans="1:6" ht="56.25">
      <c r="A233" s="217" t="s">
        <v>101</v>
      </c>
      <c r="B233" s="218" t="s">
        <v>119</v>
      </c>
      <c r="C233" s="218" t="s">
        <v>537</v>
      </c>
      <c r="D233" s="218" t="s">
        <v>95</v>
      </c>
      <c r="E233" s="219">
        <v>338</v>
      </c>
      <c r="F233" s="219">
        <v>338</v>
      </c>
    </row>
    <row r="234" spans="1:6" ht="37.5">
      <c r="A234" s="214" t="s">
        <v>634</v>
      </c>
      <c r="B234" s="275" t="s">
        <v>119</v>
      </c>
      <c r="C234" s="275" t="s">
        <v>635</v>
      </c>
      <c r="D234" s="275"/>
      <c r="E234" s="268">
        <f>E235</f>
        <v>17193.586</v>
      </c>
      <c r="F234" s="268">
        <f>F235</f>
        <v>17073.586</v>
      </c>
    </row>
    <row r="235" spans="1:6" ht="37.5">
      <c r="A235" s="214" t="s">
        <v>538</v>
      </c>
      <c r="B235" s="215" t="s">
        <v>119</v>
      </c>
      <c r="C235" s="215" t="s">
        <v>539</v>
      </c>
      <c r="D235" s="215"/>
      <c r="E235" s="216">
        <f>E236+E237+E238</f>
        <v>17193.586</v>
      </c>
      <c r="F235" s="216">
        <f>F236+F237+F238</f>
        <v>17073.586</v>
      </c>
    </row>
    <row r="236" spans="1:6" ht="93.75">
      <c r="A236" s="217" t="s">
        <v>68</v>
      </c>
      <c r="B236" s="218" t="s">
        <v>119</v>
      </c>
      <c r="C236" s="218" t="s">
        <v>539</v>
      </c>
      <c r="D236" s="218" t="s">
        <v>69</v>
      </c>
      <c r="E236" s="219">
        <v>14174.686</v>
      </c>
      <c r="F236" s="219">
        <v>14054.686</v>
      </c>
    </row>
    <row r="237" spans="1:6" ht="37.5">
      <c r="A237" s="217" t="s">
        <v>70</v>
      </c>
      <c r="B237" s="218" t="s">
        <v>119</v>
      </c>
      <c r="C237" s="218" t="s">
        <v>539</v>
      </c>
      <c r="D237" s="218" t="s">
        <v>71</v>
      </c>
      <c r="E237" s="219">
        <v>3004.9</v>
      </c>
      <c r="F237" s="219">
        <v>3004.9</v>
      </c>
    </row>
    <row r="238" spans="1:6" ht="18.75">
      <c r="A238" s="217" t="s">
        <v>74</v>
      </c>
      <c r="B238" s="218" t="s">
        <v>119</v>
      </c>
      <c r="C238" s="218" t="s">
        <v>539</v>
      </c>
      <c r="D238" s="218" t="s">
        <v>75</v>
      </c>
      <c r="E238" s="219">
        <v>14</v>
      </c>
      <c r="F238" s="219">
        <v>14</v>
      </c>
    </row>
    <row r="239" spans="1:6" ht="56.25">
      <c r="A239" s="269" t="s">
        <v>85</v>
      </c>
      <c r="B239" s="279" t="s">
        <v>119</v>
      </c>
      <c r="C239" s="279" t="s">
        <v>691</v>
      </c>
      <c r="D239" s="279"/>
      <c r="E239" s="280">
        <f aca="true" t="shared" si="2" ref="E239:F241">E240</f>
        <v>2868</v>
      </c>
      <c r="F239" s="280">
        <f t="shared" si="2"/>
        <v>2868</v>
      </c>
    </row>
    <row r="240" spans="1:6" ht="18.75">
      <c r="A240" s="214" t="s">
        <v>113</v>
      </c>
      <c r="B240" s="275" t="s">
        <v>119</v>
      </c>
      <c r="C240" s="275" t="s">
        <v>692</v>
      </c>
      <c r="D240" s="275"/>
      <c r="E240" s="268">
        <f t="shared" si="2"/>
        <v>2868</v>
      </c>
      <c r="F240" s="268">
        <f t="shared" si="2"/>
        <v>2868</v>
      </c>
    </row>
    <row r="241" spans="1:6" ht="151.5" customHeight="1">
      <c r="A241" s="214" t="s">
        <v>851</v>
      </c>
      <c r="B241" s="215" t="s">
        <v>119</v>
      </c>
      <c r="C241" s="215" t="s">
        <v>540</v>
      </c>
      <c r="D241" s="215"/>
      <c r="E241" s="268">
        <f t="shared" si="2"/>
        <v>2868</v>
      </c>
      <c r="F241" s="268">
        <f t="shared" si="2"/>
        <v>2868</v>
      </c>
    </row>
    <row r="242" spans="1:6" ht="37.5">
      <c r="A242" s="217" t="s">
        <v>82</v>
      </c>
      <c r="B242" s="218" t="s">
        <v>119</v>
      </c>
      <c r="C242" s="218" t="s">
        <v>540</v>
      </c>
      <c r="D242" s="218" t="s">
        <v>83</v>
      </c>
      <c r="E242" s="270">
        <v>2868</v>
      </c>
      <c r="F242" s="270">
        <v>2868</v>
      </c>
    </row>
    <row r="243" spans="1:6" ht="18.75">
      <c r="A243" s="269" t="s">
        <v>92</v>
      </c>
      <c r="B243" s="279" t="s">
        <v>119</v>
      </c>
      <c r="C243" s="279" t="s">
        <v>709</v>
      </c>
      <c r="D243" s="279"/>
      <c r="E243" s="280">
        <f>E244</f>
        <v>32.8</v>
      </c>
      <c r="F243" s="280">
        <f>F244</f>
        <v>32.8</v>
      </c>
    </row>
    <row r="244" spans="1:6" ht="18.75">
      <c r="A244" s="214" t="s">
        <v>92</v>
      </c>
      <c r="B244" s="275" t="s">
        <v>119</v>
      </c>
      <c r="C244" s="275" t="s">
        <v>710</v>
      </c>
      <c r="D244" s="275"/>
      <c r="E244" s="268">
        <f>E245</f>
        <v>32.8</v>
      </c>
      <c r="F244" s="268">
        <f>F245</f>
        <v>32.8</v>
      </c>
    </row>
    <row r="245" spans="1:6" ht="243.75">
      <c r="A245" s="358" t="s">
        <v>1053</v>
      </c>
      <c r="B245" s="215" t="s">
        <v>119</v>
      </c>
      <c r="C245" s="215" t="s">
        <v>541</v>
      </c>
      <c r="D245" s="215"/>
      <c r="E245" s="268">
        <f>E246+E247</f>
        <v>32.8</v>
      </c>
      <c r="F245" s="268">
        <f>F246+F247</f>
        <v>32.8</v>
      </c>
    </row>
    <row r="246" spans="1:6" ht="93.75">
      <c r="A246" s="217" t="s">
        <v>68</v>
      </c>
      <c r="B246" s="218" t="s">
        <v>119</v>
      </c>
      <c r="C246" s="218" t="s">
        <v>541</v>
      </c>
      <c r="D246" s="218" t="s">
        <v>69</v>
      </c>
      <c r="E246" s="270">
        <v>27.2</v>
      </c>
      <c r="F246" s="270">
        <v>27.2</v>
      </c>
    </row>
    <row r="247" spans="1:6" ht="37.5">
      <c r="A247" s="217" t="s">
        <v>70</v>
      </c>
      <c r="B247" s="218" t="s">
        <v>119</v>
      </c>
      <c r="C247" s="218" t="s">
        <v>541</v>
      </c>
      <c r="D247" s="218" t="s">
        <v>71</v>
      </c>
      <c r="E247" s="219">
        <v>5.6</v>
      </c>
      <c r="F247" s="219">
        <v>5.6</v>
      </c>
    </row>
    <row r="248" spans="1:6" ht="56.25">
      <c r="A248" s="213" t="s">
        <v>542</v>
      </c>
      <c r="B248" s="211" t="s">
        <v>136</v>
      </c>
      <c r="C248" s="211"/>
      <c r="D248" s="211"/>
      <c r="E248" s="212">
        <f>E249+E259+E267+E271+E275+E287</f>
        <v>55325.306</v>
      </c>
      <c r="F248" s="212">
        <f>F249+F259+F267+F271+F275+F287</f>
        <v>61972.456000000006</v>
      </c>
    </row>
    <row r="249" spans="1:6" ht="37.5">
      <c r="A249" s="274" t="s">
        <v>758</v>
      </c>
      <c r="B249" s="275" t="s">
        <v>136</v>
      </c>
      <c r="C249" s="275" t="s">
        <v>569</v>
      </c>
      <c r="D249" s="275"/>
      <c r="E249" s="268">
        <f>E250+E253+E256</f>
        <v>0</v>
      </c>
      <c r="F249" s="268">
        <f>F250+F253+F256</f>
        <v>0</v>
      </c>
    </row>
    <row r="250" spans="1:6" ht="56.25">
      <c r="A250" s="214" t="s">
        <v>761</v>
      </c>
      <c r="B250" s="275" t="s">
        <v>136</v>
      </c>
      <c r="C250" s="215" t="s">
        <v>571</v>
      </c>
      <c r="D250" s="275"/>
      <c r="E250" s="268">
        <f>E251</f>
        <v>0</v>
      </c>
      <c r="F250" s="268">
        <f>F251</f>
        <v>0</v>
      </c>
    </row>
    <row r="251" spans="1:6" ht="37.5">
      <c r="A251" s="278" t="s">
        <v>784</v>
      </c>
      <c r="B251" s="275" t="s">
        <v>136</v>
      </c>
      <c r="C251" s="215" t="s">
        <v>783</v>
      </c>
      <c r="D251" s="275"/>
      <c r="E251" s="280">
        <f>E252</f>
        <v>0</v>
      </c>
      <c r="F251" s="280">
        <f>F252</f>
        <v>0</v>
      </c>
    </row>
    <row r="252" spans="1:9" ht="18.75">
      <c r="A252" s="217" t="s">
        <v>137</v>
      </c>
      <c r="B252" s="277" t="s">
        <v>136</v>
      </c>
      <c r="C252" s="218" t="s">
        <v>783</v>
      </c>
      <c r="D252" s="277" t="s">
        <v>138</v>
      </c>
      <c r="E252" s="270"/>
      <c r="F252" s="270"/>
      <c r="H252" s="273">
        <f>E252+E255+E258+E262+E264+E266+E270+E274+E278+E280+E286+E290+E292+E298</f>
        <v>37449.16</v>
      </c>
      <c r="I252" s="273">
        <f>F252+F255+F258+F262+F264+F266+F270+F274+F278+F280+F286+F290+F292+F298</f>
        <v>37432.36</v>
      </c>
    </row>
    <row r="253" spans="1:6" ht="75">
      <c r="A253" s="214" t="s">
        <v>782</v>
      </c>
      <c r="B253" s="275" t="s">
        <v>136</v>
      </c>
      <c r="C253" s="215" t="s">
        <v>579</v>
      </c>
      <c r="D253" s="275"/>
      <c r="E253" s="268">
        <f>E254</f>
        <v>0</v>
      </c>
      <c r="F253" s="268">
        <f>F254</f>
        <v>0</v>
      </c>
    </row>
    <row r="254" spans="1:6" ht="37.5">
      <c r="A254" s="214" t="s">
        <v>749</v>
      </c>
      <c r="B254" s="275" t="s">
        <v>136</v>
      </c>
      <c r="C254" s="215" t="s">
        <v>750</v>
      </c>
      <c r="D254" s="275"/>
      <c r="E254" s="280">
        <f>E258</f>
        <v>0</v>
      </c>
      <c r="F254" s="280">
        <f>F255</f>
        <v>0</v>
      </c>
    </row>
    <row r="255" spans="1:6" ht="18.75">
      <c r="A255" s="217" t="s">
        <v>137</v>
      </c>
      <c r="B255" s="277" t="s">
        <v>136</v>
      </c>
      <c r="C255" s="277" t="s">
        <v>750</v>
      </c>
      <c r="D255" s="277" t="s">
        <v>138</v>
      </c>
      <c r="E255" s="270"/>
      <c r="F255" s="270"/>
    </row>
    <row r="256" spans="1:6" ht="37.5">
      <c r="A256" s="214" t="s">
        <v>785</v>
      </c>
      <c r="B256" s="275" t="s">
        <v>136</v>
      </c>
      <c r="C256" s="275" t="s">
        <v>584</v>
      </c>
      <c r="D256" s="275"/>
      <c r="E256" s="268">
        <f>E257</f>
        <v>0</v>
      </c>
      <c r="F256" s="268">
        <f>F257</f>
        <v>0</v>
      </c>
    </row>
    <row r="257" spans="1:6" ht="37.5">
      <c r="A257" s="214" t="s">
        <v>747</v>
      </c>
      <c r="B257" s="215" t="s">
        <v>136</v>
      </c>
      <c r="C257" s="215" t="s">
        <v>748</v>
      </c>
      <c r="D257" s="215"/>
      <c r="E257" s="284">
        <f>E258</f>
        <v>0</v>
      </c>
      <c r="F257" s="280">
        <f>F258</f>
        <v>0</v>
      </c>
    </row>
    <row r="258" spans="1:6" ht="18.75">
      <c r="A258" s="217" t="s">
        <v>137</v>
      </c>
      <c r="B258" s="218" t="s">
        <v>136</v>
      </c>
      <c r="C258" s="218" t="s">
        <v>543</v>
      </c>
      <c r="D258" s="218" t="s">
        <v>138</v>
      </c>
      <c r="E258" s="219"/>
      <c r="F258" s="219"/>
    </row>
    <row r="259" spans="1:6" ht="56.25">
      <c r="A259" s="214" t="s">
        <v>115</v>
      </c>
      <c r="B259" s="275" t="s">
        <v>136</v>
      </c>
      <c r="C259" s="275" t="s">
        <v>585</v>
      </c>
      <c r="D259" s="275"/>
      <c r="E259" s="268">
        <f>E260</f>
        <v>3535.7</v>
      </c>
      <c r="F259" s="219">
        <f>F260</f>
        <v>3535.7</v>
      </c>
    </row>
    <row r="260" spans="1:6" ht="56.25">
      <c r="A260" s="214" t="s">
        <v>781</v>
      </c>
      <c r="B260" s="275" t="s">
        <v>136</v>
      </c>
      <c r="C260" s="275" t="s">
        <v>587</v>
      </c>
      <c r="D260" s="275"/>
      <c r="E260" s="268">
        <f>E261+E263+E265</f>
        <v>3535.7</v>
      </c>
      <c r="F260" s="219">
        <f>F261+F263+F265</f>
        <v>3535.7</v>
      </c>
    </row>
    <row r="261" spans="1:6" ht="37.5">
      <c r="A261" s="214" t="s">
        <v>440</v>
      </c>
      <c r="B261" s="215" t="s">
        <v>136</v>
      </c>
      <c r="C261" s="215" t="s">
        <v>441</v>
      </c>
      <c r="D261" s="215"/>
      <c r="E261" s="216">
        <f>E262</f>
        <v>35.7</v>
      </c>
      <c r="F261" s="216">
        <f>F262</f>
        <v>35.7</v>
      </c>
    </row>
    <row r="262" spans="1:6" ht="18.75">
      <c r="A262" s="217" t="s">
        <v>137</v>
      </c>
      <c r="B262" s="218" t="s">
        <v>136</v>
      </c>
      <c r="C262" s="218" t="s">
        <v>441</v>
      </c>
      <c r="D262" s="218" t="s">
        <v>138</v>
      </c>
      <c r="E262" s="219">
        <v>35.7</v>
      </c>
      <c r="F262" s="219">
        <v>35.7</v>
      </c>
    </row>
    <row r="263" spans="1:6" ht="56.25">
      <c r="A263" s="214" t="s">
        <v>442</v>
      </c>
      <c r="B263" s="215" t="s">
        <v>136</v>
      </c>
      <c r="C263" s="215" t="s">
        <v>443</v>
      </c>
      <c r="D263" s="215"/>
      <c r="E263" s="216">
        <f>E264</f>
        <v>0</v>
      </c>
      <c r="F263" s="216">
        <f>F264</f>
        <v>0</v>
      </c>
    </row>
    <row r="264" spans="1:6" ht="18.75">
      <c r="A264" s="217" t="s">
        <v>137</v>
      </c>
      <c r="B264" s="218" t="s">
        <v>136</v>
      </c>
      <c r="C264" s="218" t="s">
        <v>443</v>
      </c>
      <c r="D264" s="218" t="s">
        <v>138</v>
      </c>
      <c r="E264" s="219">
        <v>0</v>
      </c>
      <c r="F264" s="219">
        <v>0</v>
      </c>
    </row>
    <row r="265" spans="1:6" ht="75">
      <c r="A265" s="214" t="s">
        <v>544</v>
      </c>
      <c r="B265" s="215" t="s">
        <v>136</v>
      </c>
      <c r="C265" s="215" t="s">
        <v>545</v>
      </c>
      <c r="D265" s="215"/>
      <c r="E265" s="216">
        <f>E266</f>
        <v>3500</v>
      </c>
      <c r="F265" s="216">
        <f>F266</f>
        <v>3500</v>
      </c>
    </row>
    <row r="266" spans="1:6" ht="18.75">
      <c r="A266" s="217" t="s">
        <v>137</v>
      </c>
      <c r="B266" s="218" t="s">
        <v>136</v>
      </c>
      <c r="C266" s="218" t="s">
        <v>545</v>
      </c>
      <c r="D266" s="218" t="s">
        <v>138</v>
      </c>
      <c r="E266" s="281">
        <v>3500</v>
      </c>
      <c r="F266" s="281">
        <v>3500</v>
      </c>
    </row>
    <row r="267" spans="1:6" ht="75">
      <c r="A267" s="214" t="s">
        <v>76</v>
      </c>
      <c r="B267" s="275" t="s">
        <v>136</v>
      </c>
      <c r="C267" s="275" t="s">
        <v>595</v>
      </c>
      <c r="D267" s="275"/>
      <c r="E267" s="268">
        <f aca="true" t="shared" si="3" ref="E267:F269">E268</f>
        <v>0</v>
      </c>
      <c r="F267" s="219">
        <f t="shared" si="3"/>
        <v>0</v>
      </c>
    </row>
    <row r="268" spans="1:6" ht="56.25">
      <c r="A268" s="214" t="s">
        <v>77</v>
      </c>
      <c r="B268" s="215" t="s">
        <v>136</v>
      </c>
      <c r="C268" s="215" t="s">
        <v>607</v>
      </c>
      <c r="D268" s="215"/>
      <c r="E268" s="268">
        <f t="shared" si="3"/>
        <v>0</v>
      </c>
      <c r="F268" s="216">
        <f t="shared" si="3"/>
        <v>0</v>
      </c>
    </row>
    <row r="269" spans="1:6" ht="37.5">
      <c r="A269" s="269" t="s">
        <v>788</v>
      </c>
      <c r="B269" s="215" t="s">
        <v>136</v>
      </c>
      <c r="C269" s="215" t="s">
        <v>787</v>
      </c>
      <c r="D269" s="215"/>
      <c r="E269" s="216">
        <f t="shared" si="3"/>
        <v>0</v>
      </c>
      <c r="F269" s="216">
        <f t="shared" si="3"/>
        <v>0</v>
      </c>
    </row>
    <row r="270" spans="1:6" ht="18.75">
      <c r="A270" s="217" t="s">
        <v>137</v>
      </c>
      <c r="B270" s="218" t="s">
        <v>136</v>
      </c>
      <c r="C270" s="218" t="s">
        <v>787</v>
      </c>
      <c r="D270" s="218" t="s">
        <v>138</v>
      </c>
      <c r="E270" s="219"/>
      <c r="F270" s="219"/>
    </row>
    <row r="271" spans="1:6" ht="56.25">
      <c r="A271" s="214" t="s">
        <v>657</v>
      </c>
      <c r="B271" s="275" t="s">
        <v>136</v>
      </c>
      <c r="C271" s="275" t="s">
        <v>658</v>
      </c>
      <c r="D271" s="275"/>
      <c r="E271" s="268">
        <f aca="true" t="shared" si="4" ref="E271:F273">E272</f>
        <v>0</v>
      </c>
      <c r="F271" s="219">
        <f t="shared" si="4"/>
        <v>0</v>
      </c>
    </row>
    <row r="272" spans="1:6" ht="37.5">
      <c r="A272" s="286" t="s">
        <v>798</v>
      </c>
      <c r="B272" s="275" t="s">
        <v>136</v>
      </c>
      <c r="C272" s="275" t="s">
        <v>795</v>
      </c>
      <c r="D272" s="275"/>
      <c r="E272" s="268">
        <f t="shared" si="4"/>
        <v>0</v>
      </c>
      <c r="F272" s="268">
        <f t="shared" si="4"/>
        <v>0</v>
      </c>
    </row>
    <row r="273" spans="1:6" ht="37.5">
      <c r="A273" s="269" t="s">
        <v>797</v>
      </c>
      <c r="B273" s="275" t="s">
        <v>136</v>
      </c>
      <c r="C273" s="275" t="s">
        <v>796</v>
      </c>
      <c r="D273" s="275"/>
      <c r="E273" s="268">
        <f t="shared" si="4"/>
        <v>0</v>
      </c>
      <c r="F273" s="268">
        <f t="shared" si="4"/>
        <v>0</v>
      </c>
    </row>
    <row r="274" spans="1:6" ht="18.75">
      <c r="A274" s="217" t="s">
        <v>137</v>
      </c>
      <c r="B274" s="277" t="s">
        <v>136</v>
      </c>
      <c r="C274" s="277" t="s">
        <v>796</v>
      </c>
      <c r="D274" s="277" t="s">
        <v>138</v>
      </c>
      <c r="E274" s="270">
        <v>0</v>
      </c>
      <c r="F274" s="219">
        <v>0</v>
      </c>
    </row>
    <row r="275" spans="1:6" ht="56.25">
      <c r="A275" s="214" t="s">
        <v>662</v>
      </c>
      <c r="B275" s="275" t="s">
        <v>792</v>
      </c>
      <c r="C275" s="275" t="s">
        <v>663</v>
      </c>
      <c r="D275" s="275"/>
      <c r="E275" s="268">
        <f>E276</f>
        <v>42881.746</v>
      </c>
      <c r="F275" s="268">
        <f>F276</f>
        <v>42828.89600000001</v>
      </c>
    </row>
    <row r="276" spans="1:6" ht="37.5">
      <c r="A276" s="214" t="s">
        <v>678</v>
      </c>
      <c r="B276" s="275" t="s">
        <v>136</v>
      </c>
      <c r="C276" s="275" t="s">
        <v>679</v>
      </c>
      <c r="D276" s="275"/>
      <c r="E276" s="268">
        <f>E277+E279+E281+E285</f>
        <v>42881.746</v>
      </c>
      <c r="F276" s="268">
        <f>F277+F279+F281+F285</f>
        <v>42828.89600000001</v>
      </c>
    </row>
    <row r="277" spans="1:6" ht="56.25">
      <c r="A277" s="214" t="s">
        <v>142</v>
      </c>
      <c r="B277" s="215" t="s">
        <v>136</v>
      </c>
      <c r="C277" s="215" t="s">
        <v>548</v>
      </c>
      <c r="D277" s="215"/>
      <c r="E277" s="216">
        <f>E278</f>
        <v>612.69</v>
      </c>
      <c r="F277" s="216">
        <f>F278</f>
        <v>595.89</v>
      </c>
    </row>
    <row r="278" spans="1:6" ht="18.75">
      <c r="A278" s="217" t="s">
        <v>137</v>
      </c>
      <c r="B278" s="218" t="s">
        <v>136</v>
      </c>
      <c r="C278" s="218" t="s">
        <v>548</v>
      </c>
      <c r="D278" s="218" t="s">
        <v>138</v>
      </c>
      <c r="E278" s="219">
        <v>612.69</v>
      </c>
      <c r="F278" s="219">
        <v>595.89</v>
      </c>
    </row>
    <row r="279" spans="1:6" ht="18.75">
      <c r="A279" s="214" t="s">
        <v>141</v>
      </c>
      <c r="B279" s="215" t="s">
        <v>136</v>
      </c>
      <c r="C279" s="215" t="s">
        <v>549</v>
      </c>
      <c r="D279" s="215"/>
      <c r="E279" s="216">
        <f>E280</f>
        <v>22704.83</v>
      </c>
      <c r="F279" s="216">
        <f>F280</f>
        <v>22490</v>
      </c>
    </row>
    <row r="280" spans="1:6" ht="18.75">
      <c r="A280" s="217" t="s">
        <v>137</v>
      </c>
      <c r="B280" s="218" t="s">
        <v>136</v>
      </c>
      <c r="C280" s="218" t="s">
        <v>549</v>
      </c>
      <c r="D280" s="218" t="s">
        <v>138</v>
      </c>
      <c r="E280" s="219">
        <v>22704.83</v>
      </c>
      <c r="F280" s="219">
        <v>22490</v>
      </c>
    </row>
    <row r="281" spans="1:6" ht="18.75">
      <c r="A281" s="214" t="s">
        <v>550</v>
      </c>
      <c r="B281" s="215" t="s">
        <v>136</v>
      </c>
      <c r="C281" s="215" t="s">
        <v>551</v>
      </c>
      <c r="D281" s="215"/>
      <c r="E281" s="216">
        <f>E282+E283+E284</f>
        <v>10457.146</v>
      </c>
      <c r="F281" s="216">
        <f>F282+F283+F284</f>
        <v>10421.096000000001</v>
      </c>
    </row>
    <row r="282" spans="1:6" ht="93.75">
      <c r="A282" s="217" t="s">
        <v>68</v>
      </c>
      <c r="B282" s="218" t="s">
        <v>136</v>
      </c>
      <c r="C282" s="218" t="s">
        <v>551</v>
      </c>
      <c r="D282" s="218" t="s">
        <v>69</v>
      </c>
      <c r="E282" s="219">
        <v>9993.546</v>
      </c>
      <c r="F282" s="219">
        <v>9993.546</v>
      </c>
    </row>
    <row r="283" spans="1:6" ht="37.5">
      <c r="A283" s="217" t="s">
        <v>70</v>
      </c>
      <c r="B283" s="218" t="s">
        <v>136</v>
      </c>
      <c r="C283" s="218" t="s">
        <v>551</v>
      </c>
      <c r="D283" s="218" t="s">
        <v>71</v>
      </c>
      <c r="E283" s="219">
        <v>463.5</v>
      </c>
      <c r="F283" s="219">
        <v>427.45</v>
      </c>
    </row>
    <row r="284" spans="1:6" ht="18.75">
      <c r="A284" s="217" t="s">
        <v>74</v>
      </c>
      <c r="B284" s="218" t="s">
        <v>136</v>
      </c>
      <c r="C284" s="218" t="s">
        <v>551</v>
      </c>
      <c r="D284" s="218" t="s">
        <v>75</v>
      </c>
      <c r="E284" s="219">
        <v>0.1</v>
      </c>
      <c r="F284" s="219">
        <v>0.1</v>
      </c>
    </row>
    <row r="285" spans="1:6" ht="56.25">
      <c r="A285" s="287" t="s">
        <v>794</v>
      </c>
      <c r="B285" s="218" t="s">
        <v>136</v>
      </c>
      <c r="C285" s="266" t="s">
        <v>793</v>
      </c>
      <c r="D285" s="218"/>
      <c r="E285" s="268">
        <f>E286</f>
        <v>9107.08</v>
      </c>
      <c r="F285" s="268">
        <f>F286</f>
        <v>9321.91</v>
      </c>
    </row>
    <row r="286" spans="1:6" ht="18.75">
      <c r="A286" s="217" t="s">
        <v>137</v>
      </c>
      <c r="B286" s="218" t="s">
        <v>136</v>
      </c>
      <c r="C286" s="218" t="s">
        <v>793</v>
      </c>
      <c r="D286" s="218" t="s">
        <v>138</v>
      </c>
      <c r="E286" s="219">
        <v>9107.08</v>
      </c>
      <c r="F286" s="219">
        <v>9321.91</v>
      </c>
    </row>
    <row r="287" spans="1:6" ht="18.75">
      <c r="A287" s="214" t="s">
        <v>92</v>
      </c>
      <c r="B287" s="275" t="s">
        <v>136</v>
      </c>
      <c r="C287" s="275" t="s">
        <v>709</v>
      </c>
      <c r="D287" s="275"/>
      <c r="E287" s="268">
        <f>E288</f>
        <v>8907.859999999999</v>
      </c>
      <c r="F287" s="268">
        <f>F288</f>
        <v>15607.859999999999</v>
      </c>
    </row>
    <row r="288" spans="1:6" ht="18.75">
      <c r="A288" s="214" t="s">
        <v>92</v>
      </c>
      <c r="B288" s="275" t="s">
        <v>792</v>
      </c>
      <c r="C288" s="275" t="s">
        <v>710</v>
      </c>
      <c r="D288" s="275"/>
      <c r="E288" s="268">
        <f>E289+E291+E293+E295+E299+E301+E297</f>
        <v>8907.859999999999</v>
      </c>
      <c r="F288" s="268">
        <f>F289+F291+F293+F295+F299+F301+F297</f>
        <v>15607.859999999999</v>
      </c>
    </row>
    <row r="289" spans="1:6" ht="56.25">
      <c r="A289" s="214" t="s">
        <v>143</v>
      </c>
      <c r="B289" s="215" t="s">
        <v>136</v>
      </c>
      <c r="C289" s="215" t="s">
        <v>552</v>
      </c>
      <c r="D289" s="215"/>
      <c r="E289" s="216">
        <f>E290</f>
        <v>1157.3</v>
      </c>
      <c r="F289" s="216">
        <f>F290</f>
        <v>1157.3</v>
      </c>
    </row>
    <row r="290" spans="1:6" ht="18.75">
      <c r="A290" s="217" t="s">
        <v>137</v>
      </c>
      <c r="B290" s="218" t="s">
        <v>136</v>
      </c>
      <c r="C290" s="218" t="s">
        <v>552</v>
      </c>
      <c r="D290" s="218" t="s">
        <v>138</v>
      </c>
      <c r="E290" s="219">
        <v>1157.3</v>
      </c>
      <c r="F290" s="219">
        <v>1157.3</v>
      </c>
    </row>
    <row r="291" spans="1:6" ht="56.25">
      <c r="A291" s="214" t="s">
        <v>553</v>
      </c>
      <c r="B291" s="215" t="s">
        <v>136</v>
      </c>
      <c r="C291" s="215" t="s">
        <v>554</v>
      </c>
      <c r="D291" s="215"/>
      <c r="E291" s="216">
        <f>E292</f>
        <v>72.1</v>
      </c>
      <c r="F291" s="216">
        <f>F292</f>
        <v>72.1</v>
      </c>
    </row>
    <row r="292" spans="1:6" ht="18.75">
      <c r="A292" s="217" t="s">
        <v>137</v>
      </c>
      <c r="B292" s="218" t="s">
        <v>136</v>
      </c>
      <c r="C292" s="218" t="s">
        <v>554</v>
      </c>
      <c r="D292" s="218" t="s">
        <v>138</v>
      </c>
      <c r="E292" s="219">
        <v>72.1</v>
      </c>
      <c r="F292" s="219">
        <v>72.1</v>
      </c>
    </row>
    <row r="293" spans="1:6" ht="150">
      <c r="A293" s="220" t="s">
        <v>555</v>
      </c>
      <c r="B293" s="215" t="s">
        <v>136</v>
      </c>
      <c r="C293" s="215" t="s">
        <v>556</v>
      </c>
      <c r="D293" s="215"/>
      <c r="E293" s="216">
        <f>E294</f>
        <v>4.5</v>
      </c>
      <c r="F293" s="216">
        <f>F294</f>
        <v>4.5</v>
      </c>
    </row>
    <row r="294" spans="1:6" ht="37.5">
      <c r="A294" s="217" t="s">
        <v>70</v>
      </c>
      <c r="B294" s="218" t="s">
        <v>136</v>
      </c>
      <c r="C294" s="218" t="s">
        <v>556</v>
      </c>
      <c r="D294" s="218" t="s">
        <v>71</v>
      </c>
      <c r="E294" s="219">
        <v>4.5</v>
      </c>
      <c r="F294" s="219">
        <v>4.5</v>
      </c>
    </row>
    <row r="295" spans="1:6" ht="262.5">
      <c r="A295" s="220" t="s">
        <v>557</v>
      </c>
      <c r="B295" s="215" t="s">
        <v>136</v>
      </c>
      <c r="C295" s="215" t="s">
        <v>558</v>
      </c>
      <c r="D295" s="215"/>
      <c r="E295" s="216">
        <f>E296</f>
        <v>4.5</v>
      </c>
      <c r="F295" s="216">
        <f>F296</f>
        <v>4.5</v>
      </c>
    </row>
    <row r="296" spans="1:6" ht="37.5">
      <c r="A296" s="217" t="s">
        <v>70</v>
      </c>
      <c r="B296" s="218" t="s">
        <v>136</v>
      </c>
      <c r="C296" s="218" t="s">
        <v>558</v>
      </c>
      <c r="D296" s="218" t="s">
        <v>71</v>
      </c>
      <c r="E296" s="219">
        <v>4.5</v>
      </c>
      <c r="F296" s="219">
        <v>4.5</v>
      </c>
    </row>
    <row r="297" spans="1:6" ht="171.75" customHeight="1">
      <c r="A297" s="282" t="s">
        <v>854</v>
      </c>
      <c r="B297" s="215" t="s">
        <v>136</v>
      </c>
      <c r="C297" s="215" t="s">
        <v>559</v>
      </c>
      <c r="D297" s="215"/>
      <c r="E297" s="216">
        <f>E298</f>
        <v>259.46</v>
      </c>
      <c r="F297" s="216">
        <f>F298</f>
        <v>259.46</v>
      </c>
    </row>
    <row r="298" spans="1:6" ht="18.75">
      <c r="A298" s="217" t="s">
        <v>137</v>
      </c>
      <c r="B298" s="277" t="s">
        <v>136</v>
      </c>
      <c r="C298" s="277" t="s">
        <v>559</v>
      </c>
      <c r="D298" s="277" t="s">
        <v>138</v>
      </c>
      <c r="E298" s="270">
        <v>259.46</v>
      </c>
      <c r="F298" s="270">
        <v>259.46</v>
      </c>
    </row>
    <row r="299" spans="1:6" ht="168.75">
      <c r="A299" s="282" t="s">
        <v>830</v>
      </c>
      <c r="B299" s="215" t="s">
        <v>136</v>
      </c>
      <c r="C299" s="215" t="s">
        <v>560</v>
      </c>
      <c r="D299" s="215"/>
      <c r="E299" s="268">
        <f>E300</f>
        <v>10</v>
      </c>
      <c r="F299" s="268">
        <f>F300</f>
        <v>10</v>
      </c>
    </row>
    <row r="300" spans="1:6" ht="37.5">
      <c r="A300" s="217" t="s">
        <v>70</v>
      </c>
      <c r="B300" s="218" t="s">
        <v>136</v>
      </c>
      <c r="C300" s="218" t="s">
        <v>560</v>
      </c>
      <c r="D300" s="218" t="s">
        <v>71</v>
      </c>
      <c r="E300" s="270">
        <v>10</v>
      </c>
      <c r="F300" s="270">
        <v>10</v>
      </c>
    </row>
    <row r="301" spans="1:6" ht="18.75">
      <c r="A301" s="214" t="s">
        <v>281</v>
      </c>
      <c r="B301" s="215" t="s">
        <v>136</v>
      </c>
      <c r="C301" s="215" t="s">
        <v>566</v>
      </c>
      <c r="D301" s="215"/>
      <c r="E301" s="216">
        <v>7400</v>
      </c>
      <c r="F301" s="216">
        <v>14100</v>
      </c>
    </row>
  </sheetData>
  <sheetProtection/>
  <mergeCells count="8">
    <mergeCell ref="A6:F6"/>
    <mergeCell ref="A10:A11"/>
    <mergeCell ref="B10:B11"/>
    <mergeCell ref="C10:C11"/>
    <mergeCell ref="D10:D11"/>
    <mergeCell ref="E10:E11"/>
    <mergeCell ref="F10:F11"/>
    <mergeCell ref="E9:F9"/>
  </mergeCells>
  <printOptions/>
  <pageMargins left="0.984251968503937" right="0.1968503937007874" top="0.1968503937007874" bottom="0.1968503937007874" header="0.31496062992125984" footer="0.31496062992125984"/>
  <pageSetup fitToHeight="9" fitToWidth="1" horizontalDpi="600" verticalDpi="600" orientation="portrait" paperSize="9" scale="49" r:id="rId1"/>
</worksheet>
</file>

<file path=xl/worksheets/sheet5.xml><?xml version="1.0" encoding="utf-8"?>
<worksheet xmlns="http://schemas.openxmlformats.org/spreadsheetml/2006/main" xmlns:r="http://schemas.openxmlformats.org/officeDocument/2006/relationships">
  <sheetPr>
    <pageSetUpPr fitToPage="1"/>
  </sheetPr>
  <dimension ref="A1:D295"/>
  <sheetViews>
    <sheetView zoomScalePageLayoutView="0" workbookViewId="0" topLeftCell="A1">
      <selection activeCell="I274" sqref="I274"/>
    </sheetView>
  </sheetViews>
  <sheetFormatPr defaultColWidth="9.00390625" defaultRowHeight="12.75"/>
  <cols>
    <col min="1" max="1" width="62.25390625" style="206" customWidth="1"/>
    <col min="2" max="2" width="20.75390625" style="206" customWidth="1"/>
    <col min="3" max="3" width="12.75390625" style="206" customWidth="1"/>
    <col min="4" max="4" width="27.125" style="206" customWidth="1"/>
    <col min="5" max="16384" width="9.125" style="206" customWidth="1"/>
  </cols>
  <sheetData>
    <row r="1" ht="18.75">
      <c r="D1" s="207" t="s">
        <v>567</v>
      </c>
    </row>
    <row r="2" ht="18.75">
      <c r="D2" s="207" t="s">
        <v>145</v>
      </c>
    </row>
    <row r="3" ht="18.75">
      <c r="D3" s="207" t="s">
        <v>45</v>
      </c>
    </row>
    <row r="4" ht="18.75">
      <c r="D4" s="207" t="s">
        <v>742</v>
      </c>
    </row>
    <row r="5" spans="1:4" ht="56.25" customHeight="1">
      <c r="A5" s="369" t="s">
        <v>808</v>
      </c>
      <c r="B5" s="369"/>
      <c r="C5" s="369"/>
      <c r="D5" s="369"/>
    </row>
    <row r="7" spans="1:4" ht="18.75">
      <c r="A7" s="208"/>
      <c r="B7" s="208"/>
      <c r="C7" s="208"/>
      <c r="D7" s="208"/>
    </row>
    <row r="8" spans="1:4" ht="15" customHeight="1">
      <c r="A8" s="368" t="s">
        <v>62</v>
      </c>
      <c r="B8" s="368" t="s">
        <v>64</v>
      </c>
      <c r="C8" s="368" t="s">
        <v>65</v>
      </c>
      <c r="D8" s="368" t="s">
        <v>729</v>
      </c>
    </row>
    <row r="9" spans="1:4" ht="15" customHeight="1">
      <c r="A9" s="368"/>
      <c r="B9" s="368" t="s">
        <v>169</v>
      </c>
      <c r="C9" s="368" t="s">
        <v>170</v>
      </c>
      <c r="D9" s="368"/>
    </row>
    <row r="10" spans="1:4" s="224" customFormat="1" ht="11.25">
      <c r="A10" s="223">
        <v>1</v>
      </c>
      <c r="B10" s="223">
        <v>2</v>
      </c>
      <c r="C10" s="223">
        <v>3</v>
      </c>
      <c r="D10" s="223">
        <v>4</v>
      </c>
    </row>
    <row r="11" spans="1:4" ht="18.75">
      <c r="A11" s="213" t="s">
        <v>171</v>
      </c>
      <c r="B11" s="211"/>
      <c r="C11" s="211"/>
      <c r="D11" s="212">
        <f>D12+D41+D59+D85+D141+D187+D200+D236+D245+D261</f>
        <v>572852.4929999999</v>
      </c>
    </row>
    <row r="12" spans="1:4" ht="37.5">
      <c r="A12" s="221" t="s">
        <v>758</v>
      </c>
      <c r="B12" s="225" t="s">
        <v>569</v>
      </c>
      <c r="C12" s="225"/>
      <c r="D12" s="226">
        <f>D13+D29+D32+D38+D24</f>
        <v>1231.8999999999999</v>
      </c>
    </row>
    <row r="13" spans="1:4" ht="37.5">
      <c r="A13" s="214" t="s">
        <v>761</v>
      </c>
      <c r="B13" s="215" t="s">
        <v>571</v>
      </c>
      <c r="C13" s="215"/>
      <c r="D13" s="216">
        <f>D14+D16+D18+D20+D22</f>
        <v>933.3</v>
      </c>
    </row>
    <row r="14" spans="1:4" ht="75">
      <c r="A14" s="214" t="s">
        <v>430</v>
      </c>
      <c r="B14" s="215" t="s">
        <v>431</v>
      </c>
      <c r="C14" s="215"/>
      <c r="D14" s="216">
        <v>300</v>
      </c>
    </row>
    <row r="15" spans="1:4" ht="93.75">
      <c r="A15" s="214" t="s">
        <v>572</v>
      </c>
      <c r="B15" s="215" t="s">
        <v>431</v>
      </c>
      <c r="C15" s="215" t="s">
        <v>75</v>
      </c>
      <c r="D15" s="216">
        <v>900</v>
      </c>
    </row>
    <row r="16" spans="1:4" ht="75">
      <c r="A16" s="214" t="s">
        <v>432</v>
      </c>
      <c r="B16" s="215" t="s">
        <v>433</v>
      </c>
      <c r="C16" s="215"/>
      <c r="D16" s="216">
        <f>D17</f>
        <v>50</v>
      </c>
    </row>
    <row r="17" spans="1:4" ht="93.75">
      <c r="A17" s="214" t="s">
        <v>573</v>
      </c>
      <c r="B17" s="215" t="s">
        <v>433</v>
      </c>
      <c r="C17" s="215" t="s">
        <v>75</v>
      </c>
      <c r="D17" s="216">
        <v>50</v>
      </c>
    </row>
    <row r="18" spans="1:4" ht="75">
      <c r="A18" s="214" t="s">
        <v>434</v>
      </c>
      <c r="B18" s="215" t="s">
        <v>435</v>
      </c>
      <c r="C18" s="215"/>
      <c r="D18" s="216">
        <f>D19</f>
        <v>50</v>
      </c>
    </row>
    <row r="19" spans="1:4" ht="75">
      <c r="A19" s="214" t="s">
        <v>574</v>
      </c>
      <c r="B19" s="215" t="s">
        <v>435</v>
      </c>
      <c r="C19" s="215" t="s">
        <v>75</v>
      </c>
      <c r="D19" s="216">
        <v>50</v>
      </c>
    </row>
    <row r="20" spans="1:4" ht="75">
      <c r="A20" s="214" t="s">
        <v>436</v>
      </c>
      <c r="B20" s="215" t="s">
        <v>437</v>
      </c>
      <c r="C20" s="215"/>
      <c r="D20" s="216">
        <f>D21</f>
        <v>500</v>
      </c>
    </row>
    <row r="21" spans="1:4" ht="93.75">
      <c r="A21" s="214" t="s">
        <v>575</v>
      </c>
      <c r="B21" s="215" t="s">
        <v>437</v>
      </c>
      <c r="C21" s="215" t="s">
        <v>75</v>
      </c>
      <c r="D21" s="216">
        <v>500</v>
      </c>
    </row>
    <row r="22" spans="1:4" ht="37.5">
      <c r="A22" s="214" t="s">
        <v>831</v>
      </c>
      <c r="B22" s="215" t="s">
        <v>783</v>
      </c>
      <c r="C22" s="215"/>
      <c r="D22" s="216">
        <f>D23</f>
        <v>33.3</v>
      </c>
    </row>
    <row r="23" spans="1:4" ht="56.25">
      <c r="A23" s="214" t="s">
        <v>832</v>
      </c>
      <c r="B23" s="215" t="s">
        <v>783</v>
      </c>
      <c r="C23" s="215" t="s">
        <v>75</v>
      </c>
      <c r="D23" s="216">
        <v>33.3</v>
      </c>
    </row>
    <row r="24" spans="1:4" ht="56.25">
      <c r="A24" s="214" t="s">
        <v>760</v>
      </c>
      <c r="B24" s="215" t="s">
        <v>576</v>
      </c>
      <c r="C24" s="215"/>
      <c r="D24" s="216">
        <f>D25+D27</f>
        <v>82</v>
      </c>
    </row>
    <row r="25" spans="1:4" ht="37.5">
      <c r="A25" s="214" t="s">
        <v>98</v>
      </c>
      <c r="B25" s="215" t="s">
        <v>484</v>
      </c>
      <c r="C25" s="215"/>
      <c r="D25" s="216">
        <f>D26</f>
        <v>50</v>
      </c>
    </row>
    <row r="26" spans="1:4" ht="56.25">
      <c r="A26" s="214" t="s">
        <v>577</v>
      </c>
      <c r="B26" s="215" t="s">
        <v>484</v>
      </c>
      <c r="C26" s="215" t="s">
        <v>75</v>
      </c>
      <c r="D26" s="216">
        <v>50</v>
      </c>
    </row>
    <row r="27" spans="1:4" ht="56.25">
      <c r="A27" s="214" t="s">
        <v>99</v>
      </c>
      <c r="B27" s="215" t="s">
        <v>485</v>
      </c>
      <c r="C27" s="215"/>
      <c r="D27" s="216">
        <v>32</v>
      </c>
    </row>
    <row r="28" spans="1:4" ht="93.75">
      <c r="A28" s="214" t="s">
        <v>578</v>
      </c>
      <c r="B28" s="215" t="s">
        <v>485</v>
      </c>
      <c r="C28" s="215" t="s">
        <v>71</v>
      </c>
      <c r="D28" s="216">
        <v>32</v>
      </c>
    </row>
    <row r="29" spans="1:4" ht="75">
      <c r="A29" s="214" t="s">
        <v>782</v>
      </c>
      <c r="B29" s="215" t="s">
        <v>579</v>
      </c>
      <c r="C29" s="215"/>
      <c r="D29" s="216">
        <f>D30</f>
        <v>33.3</v>
      </c>
    </row>
    <row r="30" spans="1:4" ht="37.5">
      <c r="A30" s="214" t="s">
        <v>749</v>
      </c>
      <c r="B30" s="215" t="s">
        <v>750</v>
      </c>
      <c r="C30" s="215"/>
      <c r="D30" s="216">
        <f>D31</f>
        <v>33.3</v>
      </c>
    </row>
    <row r="31" spans="1:4" ht="18.75">
      <c r="A31" s="214" t="s">
        <v>137</v>
      </c>
      <c r="B31" s="215" t="s">
        <v>750</v>
      </c>
      <c r="C31" s="215" t="s">
        <v>138</v>
      </c>
      <c r="D31" s="216">
        <v>33.3</v>
      </c>
    </row>
    <row r="32" spans="1:4" ht="56.25">
      <c r="A32" s="214" t="s">
        <v>762</v>
      </c>
      <c r="B32" s="215" t="s">
        <v>581</v>
      </c>
      <c r="C32" s="215"/>
      <c r="D32" s="216">
        <f>D33+D35</f>
        <v>150</v>
      </c>
    </row>
    <row r="33" spans="1:4" ht="37.5">
      <c r="A33" s="274" t="s">
        <v>743</v>
      </c>
      <c r="B33" s="215" t="s">
        <v>745</v>
      </c>
      <c r="C33" s="215"/>
      <c r="D33" s="216">
        <f>D34</f>
        <v>50</v>
      </c>
    </row>
    <row r="34" spans="1:4" ht="37.5">
      <c r="A34" s="274" t="s">
        <v>70</v>
      </c>
      <c r="B34" s="215" t="s">
        <v>745</v>
      </c>
      <c r="C34" s="215" t="s">
        <v>71</v>
      </c>
      <c r="D34" s="216">
        <v>50</v>
      </c>
    </row>
    <row r="35" spans="1:4" ht="75">
      <c r="A35" s="214" t="s">
        <v>438</v>
      </c>
      <c r="B35" s="215" t="s">
        <v>582</v>
      </c>
      <c r="C35" s="215"/>
      <c r="D35" s="216">
        <f>D36</f>
        <v>100</v>
      </c>
    </row>
    <row r="36" spans="1:4" ht="75">
      <c r="A36" s="214" t="s">
        <v>438</v>
      </c>
      <c r="B36" s="215" t="s">
        <v>439</v>
      </c>
      <c r="C36" s="215"/>
      <c r="D36" s="216">
        <f>D37</f>
        <v>100</v>
      </c>
    </row>
    <row r="37" spans="1:4" ht="93.75">
      <c r="A37" s="214" t="s">
        <v>583</v>
      </c>
      <c r="B37" s="215" t="s">
        <v>439</v>
      </c>
      <c r="C37" s="215" t="s">
        <v>75</v>
      </c>
      <c r="D37" s="216">
        <v>100</v>
      </c>
    </row>
    <row r="38" spans="1:4" ht="37.5">
      <c r="A38" s="214" t="s">
        <v>785</v>
      </c>
      <c r="B38" s="215" t="s">
        <v>584</v>
      </c>
      <c r="C38" s="215"/>
      <c r="D38" s="216">
        <f>D39</f>
        <v>33.3</v>
      </c>
    </row>
    <row r="39" spans="1:4" ht="37.5">
      <c r="A39" s="214" t="s">
        <v>747</v>
      </c>
      <c r="B39" s="215" t="s">
        <v>748</v>
      </c>
      <c r="C39" s="215"/>
      <c r="D39" s="216">
        <f>D40</f>
        <v>33.3</v>
      </c>
    </row>
    <row r="40" spans="1:4" ht="37.5">
      <c r="A40" s="214" t="s">
        <v>746</v>
      </c>
      <c r="B40" s="215" t="s">
        <v>748</v>
      </c>
      <c r="C40" s="215" t="s">
        <v>138</v>
      </c>
      <c r="D40" s="216">
        <v>33.3</v>
      </c>
    </row>
    <row r="41" spans="1:4" ht="37.5">
      <c r="A41" s="227" t="s">
        <v>115</v>
      </c>
      <c r="B41" s="228" t="s">
        <v>585</v>
      </c>
      <c r="C41" s="228"/>
      <c r="D41" s="229">
        <f>D42</f>
        <v>26300.5</v>
      </c>
    </row>
    <row r="42" spans="1:4" ht="56.25">
      <c r="A42" s="214" t="s">
        <v>781</v>
      </c>
      <c r="B42" s="215" t="s">
        <v>587</v>
      </c>
      <c r="C42" s="215"/>
      <c r="D42" s="216">
        <f>D43+D46+D49+D51+D53+D55+D57</f>
        <v>26300.5</v>
      </c>
    </row>
    <row r="43" spans="1:4" ht="37.5">
      <c r="A43" s="214" t="s">
        <v>440</v>
      </c>
      <c r="B43" s="215" t="s">
        <v>441</v>
      </c>
      <c r="C43" s="215"/>
      <c r="D43" s="216">
        <f>D44+D45</f>
        <v>4000</v>
      </c>
    </row>
    <row r="44" spans="1:4" ht="75">
      <c r="A44" s="214" t="s">
        <v>588</v>
      </c>
      <c r="B44" s="215" t="s">
        <v>441</v>
      </c>
      <c r="C44" s="215" t="s">
        <v>71</v>
      </c>
      <c r="D44" s="216">
        <v>3964.3</v>
      </c>
    </row>
    <row r="45" spans="1:4" ht="56.25">
      <c r="A45" s="214" t="s">
        <v>589</v>
      </c>
      <c r="B45" s="215" t="s">
        <v>441</v>
      </c>
      <c r="C45" s="215" t="s">
        <v>138</v>
      </c>
      <c r="D45" s="216">
        <v>35.7</v>
      </c>
    </row>
    <row r="46" spans="1:4" ht="56.25">
      <c r="A46" s="214" t="s">
        <v>442</v>
      </c>
      <c r="B46" s="215" t="s">
        <v>443</v>
      </c>
      <c r="C46" s="215"/>
      <c r="D46" s="216">
        <f>D47+D48</f>
        <v>12333.7</v>
      </c>
    </row>
    <row r="47" spans="1:4" ht="75">
      <c r="A47" s="214" t="s">
        <v>590</v>
      </c>
      <c r="B47" s="215" t="s">
        <v>443</v>
      </c>
      <c r="C47" s="215" t="s">
        <v>71</v>
      </c>
      <c r="D47" s="216">
        <v>8799.4</v>
      </c>
    </row>
    <row r="48" spans="1:4" ht="56.25">
      <c r="A48" s="214" t="s">
        <v>591</v>
      </c>
      <c r="B48" s="215" t="s">
        <v>443</v>
      </c>
      <c r="C48" s="215" t="s">
        <v>138</v>
      </c>
      <c r="D48" s="216">
        <v>3534.3</v>
      </c>
    </row>
    <row r="49" spans="1:4" ht="37.5">
      <c r="A49" s="214" t="s">
        <v>444</v>
      </c>
      <c r="B49" s="215" t="s">
        <v>445</v>
      </c>
      <c r="C49" s="215"/>
      <c r="D49" s="216">
        <f>D50</f>
        <v>6000</v>
      </c>
    </row>
    <row r="50" spans="1:4" ht="75">
      <c r="A50" s="214" t="s">
        <v>592</v>
      </c>
      <c r="B50" s="215" t="s">
        <v>445</v>
      </c>
      <c r="C50" s="215" t="s">
        <v>71</v>
      </c>
      <c r="D50" s="216">
        <v>6000</v>
      </c>
    </row>
    <row r="51" spans="1:4" ht="18.75">
      <c r="A51" s="214" t="s">
        <v>139</v>
      </c>
      <c r="B51" s="215" t="s">
        <v>446</v>
      </c>
      <c r="C51" s="215"/>
      <c r="D51" s="216">
        <f>D52</f>
        <v>21.7</v>
      </c>
    </row>
    <row r="52" spans="1:4" ht="56.25">
      <c r="A52" s="214" t="s">
        <v>593</v>
      </c>
      <c r="B52" s="215" t="s">
        <v>446</v>
      </c>
      <c r="C52" s="215" t="s">
        <v>71</v>
      </c>
      <c r="D52" s="216">
        <v>21.7</v>
      </c>
    </row>
    <row r="53" spans="1:4" ht="37.5">
      <c r="A53" s="214" t="s">
        <v>447</v>
      </c>
      <c r="B53" s="215" t="s">
        <v>448</v>
      </c>
      <c r="C53" s="215"/>
      <c r="D53" s="216">
        <f>D54</f>
        <v>411.8</v>
      </c>
    </row>
    <row r="54" spans="1:4" ht="56.25">
      <c r="A54" s="214" t="s">
        <v>594</v>
      </c>
      <c r="B54" s="215" t="s">
        <v>448</v>
      </c>
      <c r="C54" s="215" t="s">
        <v>71</v>
      </c>
      <c r="D54" s="216">
        <v>411.8</v>
      </c>
    </row>
    <row r="55" spans="1:4" ht="75">
      <c r="A55" s="214" t="s">
        <v>544</v>
      </c>
      <c r="B55" s="215" t="s">
        <v>545</v>
      </c>
      <c r="C55" s="215"/>
      <c r="D55" s="216">
        <f>D56</f>
        <v>3500</v>
      </c>
    </row>
    <row r="56" spans="1:4" ht="75">
      <c r="A56" s="214" t="s">
        <v>1086</v>
      </c>
      <c r="B56" s="215" t="s">
        <v>545</v>
      </c>
      <c r="C56" s="215" t="s">
        <v>138</v>
      </c>
      <c r="D56" s="216">
        <v>3500</v>
      </c>
    </row>
    <row r="57" spans="1:4" ht="34.5" customHeight="1">
      <c r="A57" s="214" t="s">
        <v>751</v>
      </c>
      <c r="B57" s="215" t="s">
        <v>837</v>
      </c>
      <c r="C57" s="215"/>
      <c r="D57" s="216">
        <f>D58</f>
        <v>33.3</v>
      </c>
    </row>
    <row r="58" spans="1:4" ht="37.5">
      <c r="A58" s="214" t="s">
        <v>70</v>
      </c>
      <c r="B58" s="215" t="s">
        <v>837</v>
      </c>
      <c r="C58" s="215" t="s">
        <v>71</v>
      </c>
      <c r="D58" s="216">
        <v>33.3</v>
      </c>
    </row>
    <row r="59" spans="1:4" ht="56.25">
      <c r="A59" s="227" t="s">
        <v>76</v>
      </c>
      <c r="B59" s="228" t="s">
        <v>595</v>
      </c>
      <c r="C59" s="228"/>
      <c r="D59" s="229">
        <f>D60+D75+D80</f>
        <v>8131.8</v>
      </c>
    </row>
    <row r="60" spans="1:4" ht="45" customHeight="1">
      <c r="A60" s="214" t="s">
        <v>596</v>
      </c>
      <c r="B60" s="215" t="s">
        <v>597</v>
      </c>
      <c r="C60" s="215"/>
      <c r="D60" s="216">
        <f>D61+D64+D66+D68+D70+D72</f>
        <v>7257.5</v>
      </c>
    </row>
    <row r="61" spans="1:4" ht="37.5">
      <c r="A61" s="214" t="s">
        <v>598</v>
      </c>
      <c r="B61" s="215" t="s">
        <v>599</v>
      </c>
      <c r="C61" s="215"/>
      <c r="D61" s="216">
        <f>D62</f>
        <v>2000</v>
      </c>
    </row>
    <row r="62" spans="1:4" ht="56.25">
      <c r="A62" s="214" t="s">
        <v>449</v>
      </c>
      <c r="B62" s="215" t="s">
        <v>752</v>
      </c>
      <c r="C62" s="215"/>
      <c r="D62" s="216">
        <f>D63</f>
        <v>2000</v>
      </c>
    </row>
    <row r="63" spans="1:4" ht="93.75">
      <c r="A63" s="214" t="s">
        <v>600</v>
      </c>
      <c r="B63" s="215" t="s">
        <v>752</v>
      </c>
      <c r="C63" s="215" t="s">
        <v>78</v>
      </c>
      <c r="D63" s="216">
        <v>2000</v>
      </c>
    </row>
    <row r="64" spans="1:4" ht="112.5">
      <c r="A64" s="214" t="s">
        <v>502</v>
      </c>
      <c r="B64" s="215" t="s">
        <v>503</v>
      </c>
      <c r="C64" s="215"/>
      <c r="D64" s="216">
        <f>D65</f>
        <v>600</v>
      </c>
    </row>
    <row r="65" spans="1:4" ht="150">
      <c r="A65" s="220" t="s">
        <v>601</v>
      </c>
      <c r="B65" s="215" t="s">
        <v>503</v>
      </c>
      <c r="C65" s="215" t="s">
        <v>71</v>
      </c>
      <c r="D65" s="216">
        <v>600</v>
      </c>
    </row>
    <row r="66" spans="1:4" ht="37.5">
      <c r="A66" s="214" t="s">
        <v>116</v>
      </c>
      <c r="B66" s="215" t="s">
        <v>504</v>
      </c>
      <c r="C66" s="215"/>
      <c r="D66" s="216">
        <f>D67</f>
        <v>100</v>
      </c>
    </row>
    <row r="67" spans="1:4" ht="75">
      <c r="A67" s="214" t="s">
        <v>602</v>
      </c>
      <c r="B67" s="215" t="s">
        <v>504</v>
      </c>
      <c r="C67" s="215" t="s">
        <v>71</v>
      </c>
      <c r="D67" s="216">
        <v>100</v>
      </c>
    </row>
    <row r="68" spans="1:4" ht="112.5">
      <c r="A68" s="214" t="s">
        <v>505</v>
      </c>
      <c r="B68" s="215" t="s">
        <v>506</v>
      </c>
      <c r="C68" s="215"/>
      <c r="D68" s="216">
        <f>D69</f>
        <v>733.1</v>
      </c>
    </row>
    <row r="69" spans="1:4" ht="131.25">
      <c r="A69" s="220" t="s">
        <v>603</v>
      </c>
      <c r="B69" s="215" t="s">
        <v>506</v>
      </c>
      <c r="C69" s="215" t="s">
        <v>83</v>
      </c>
      <c r="D69" s="216">
        <v>733.1</v>
      </c>
    </row>
    <row r="70" spans="1:4" ht="168.75">
      <c r="A70" s="220" t="s">
        <v>117</v>
      </c>
      <c r="B70" s="275" t="s">
        <v>850</v>
      </c>
      <c r="C70" s="215"/>
      <c r="D70" s="216">
        <f>D71</f>
        <v>3824.4</v>
      </c>
    </row>
    <row r="71" spans="1:4" ht="225">
      <c r="A71" s="220" t="s">
        <v>604</v>
      </c>
      <c r="B71" s="275" t="s">
        <v>850</v>
      </c>
      <c r="C71" s="215" t="s">
        <v>78</v>
      </c>
      <c r="D71" s="216">
        <v>3824.4</v>
      </c>
    </row>
    <row r="72" spans="1:4" ht="93.75">
      <c r="A72" s="214" t="s">
        <v>507</v>
      </c>
      <c r="B72" s="215" t="s">
        <v>605</v>
      </c>
      <c r="C72" s="215"/>
      <c r="D72" s="216">
        <f>D73</f>
        <v>0</v>
      </c>
    </row>
    <row r="73" spans="1:4" ht="93.75">
      <c r="A73" s="214" t="s">
        <v>507</v>
      </c>
      <c r="B73" s="215" t="s">
        <v>508</v>
      </c>
      <c r="C73" s="215"/>
      <c r="D73" s="216">
        <f>D74</f>
        <v>0</v>
      </c>
    </row>
    <row r="74" spans="1:4" ht="131.25">
      <c r="A74" s="220" t="s">
        <v>606</v>
      </c>
      <c r="B74" s="215" t="s">
        <v>508</v>
      </c>
      <c r="C74" s="215" t="s">
        <v>78</v>
      </c>
      <c r="D74" s="216">
        <v>0</v>
      </c>
    </row>
    <row r="75" spans="1:4" ht="56.25">
      <c r="A75" s="214" t="s">
        <v>77</v>
      </c>
      <c r="B75" s="215" t="s">
        <v>607</v>
      </c>
      <c r="C75" s="215"/>
      <c r="D75" s="216">
        <f>D76+D78</f>
        <v>574.3</v>
      </c>
    </row>
    <row r="76" spans="1:4" ht="37.5">
      <c r="A76" s="214" t="s">
        <v>118</v>
      </c>
      <c r="B76" s="215" t="s">
        <v>509</v>
      </c>
      <c r="C76" s="215"/>
      <c r="D76" s="216">
        <f>D77</f>
        <v>474.3</v>
      </c>
    </row>
    <row r="77" spans="1:4" ht="75">
      <c r="A77" s="214" t="s">
        <v>608</v>
      </c>
      <c r="B77" s="215" t="s">
        <v>509</v>
      </c>
      <c r="C77" s="215" t="s">
        <v>71</v>
      </c>
      <c r="D77" s="216">
        <v>474.3</v>
      </c>
    </row>
    <row r="78" spans="1:4" ht="37.5">
      <c r="A78" s="214" t="s">
        <v>836</v>
      </c>
      <c r="B78" s="215" t="s">
        <v>787</v>
      </c>
      <c r="C78" s="215"/>
      <c r="D78" s="216">
        <f>D79</f>
        <v>100</v>
      </c>
    </row>
    <row r="79" spans="1:4" ht="37.5">
      <c r="A79" s="214" t="s">
        <v>835</v>
      </c>
      <c r="B79" s="215" t="s">
        <v>787</v>
      </c>
      <c r="C79" s="215" t="s">
        <v>138</v>
      </c>
      <c r="D79" s="216">
        <v>100</v>
      </c>
    </row>
    <row r="80" spans="1:4" ht="18.75">
      <c r="A80" s="214" t="s">
        <v>609</v>
      </c>
      <c r="B80" s="215" t="s">
        <v>610</v>
      </c>
      <c r="C80" s="215"/>
      <c r="D80" s="216">
        <f>D81+D83</f>
        <v>300</v>
      </c>
    </row>
    <row r="81" spans="1:4" ht="37.5">
      <c r="A81" s="214" t="s">
        <v>546</v>
      </c>
      <c r="B81" s="215" t="s">
        <v>547</v>
      </c>
      <c r="C81" s="215"/>
      <c r="D81" s="216">
        <f>D82</f>
        <v>200</v>
      </c>
    </row>
    <row r="82" spans="1:4" ht="36.75" customHeight="1">
      <c r="A82" s="214" t="s">
        <v>70</v>
      </c>
      <c r="B82" s="215" t="s">
        <v>547</v>
      </c>
      <c r="C82" s="215" t="s">
        <v>71</v>
      </c>
      <c r="D82" s="216">
        <v>200</v>
      </c>
    </row>
    <row r="83" spans="1:4" ht="37.5">
      <c r="A83" s="274" t="s">
        <v>791</v>
      </c>
      <c r="B83" s="215" t="s">
        <v>789</v>
      </c>
      <c r="C83" s="215"/>
      <c r="D83" s="216">
        <f>D84</f>
        <v>100</v>
      </c>
    </row>
    <row r="84" spans="1:4" ht="37.5">
      <c r="A84" s="214" t="s">
        <v>70</v>
      </c>
      <c r="B84" s="215" t="s">
        <v>789</v>
      </c>
      <c r="C84" s="215" t="s">
        <v>71</v>
      </c>
      <c r="D84" s="216">
        <v>100</v>
      </c>
    </row>
    <row r="85" spans="1:4" ht="37.5">
      <c r="A85" s="227" t="s">
        <v>120</v>
      </c>
      <c r="B85" s="228" t="s">
        <v>611</v>
      </c>
      <c r="C85" s="228"/>
      <c r="D85" s="229">
        <f>D86+D102+D122+D129+D136</f>
        <v>350046.27599999995</v>
      </c>
    </row>
    <row r="86" spans="1:4" ht="37.5">
      <c r="A86" s="214" t="s">
        <v>121</v>
      </c>
      <c r="B86" s="215" t="s">
        <v>612</v>
      </c>
      <c r="C86" s="215"/>
      <c r="D86" s="216">
        <f>D87+D89+D91+D94+D96+D98+D100</f>
        <v>121095.4</v>
      </c>
    </row>
    <row r="87" spans="1:4" ht="56.25">
      <c r="A87" s="214" t="s">
        <v>122</v>
      </c>
      <c r="B87" s="215" t="s">
        <v>513</v>
      </c>
      <c r="C87" s="215"/>
      <c r="D87" s="216">
        <f>D88</f>
        <v>38015.9</v>
      </c>
    </row>
    <row r="88" spans="1:4" ht="56.25">
      <c r="A88" s="214" t="s">
        <v>122</v>
      </c>
      <c r="B88" s="215" t="s">
        <v>513</v>
      </c>
      <c r="C88" s="215" t="s">
        <v>95</v>
      </c>
      <c r="D88" s="216">
        <v>38015.9</v>
      </c>
    </row>
    <row r="89" spans="1:4" ht="75">
      <c r="A89" s="214" t="s">
        <v>172</v>
      </c>
      <c r="B89" s="215" t="s">
        <v>514</v>
      </c>
      <c r="C89" s="215"/>
      <c r="D89" s="216">
        <f>D90</f>
        <v>74522</v>
      </c>
    </row>
    <row r="90" spans="1:4" ht="112.5">
      <c r="A90" s="214" t="s">
        <v>613</v>
      </c>
      <c r="B90" s="215" t="s">
        <v>514</v>
      </c>
      <c r="C90" s="215" t="s">
        <v>95</v>
      </c>
      <c r="D90" s="216">
        <v>74522</v>
      </c>
    </row>
    <row r="91" spans="1:4" ht="112.5">
      <c r="A91" s="214" t="s">
        <v>280</v>
      </c>
      <c r="B91" s="215" t="s">
        <v>614</v>
      </c>
      <c r="C91" s="215"/>
      <c r="D91" s="216">
        <f>D92</f>
        <v>4544</v>
      </c>
    </row>
    <row r="92" spans="1:4" ht="112.5">
      <c r="A92" s="214" t="s">
        <v>280</v>
      </c>
      <c r="B92" s="215" t="s">
        <v>515</v>
      </c>
      <c r="C92" s="215"/>
      <c r="D92" s="216">
        <f>D93</f>
        <v>4544</v>
      </c>
    </row>
    <row r="93" spans="1:4" ht="168.75">
      <c r="A93" s="220" t="s">
        <v>615</v>
      </c>
      <c r="B93" s="215" t="s">
        <v>515</v>
      </c>
      <c r="C93" s="215" t="s">
        <v>95</v>
      </c>
      <c r="D93" s="216">
        <v>4544</v>
      </c>
    </row>
    <row r="94" spans="1:4" ht="37.5">
      <c r="A94" s="214" t="s">
        <v>127</v>
      </c>
      <c r="B94" s="215" t="s">
        <v>516</v>
      </c>
      <c r="C94" s="215"/>
      <c r="D94" s="216">
        <f>D95</f>
        <v>2500</v>
      </c>
    </row>
    <row r="95" spans="1:4" ht="75">
      <c r="A95" s="214" t="s">
        <v>616</v>
      </c>
      <c r="B95" s="215" t="s">
        <v>516</v>
      </c>
      <c r="C95" s="215" t="s">
        <v>95</v>
      </c>
      <c r="D95" s="216">
        <v>2500</v>
      </c>
    </row>
    <row r="96" spans="1:4" ht="37.5">
      <c r="A96" s="214" t="s">
        <v>123</v>
      </c>
      <c r="B96" s="215" t="s">
        <v>517</v>
      </c>
      <c r="C96" s="215"/>
      <c r="D96" s="216">
        <f>D97</f>
        <v>800</v>
      </c>
    </row>
    <row r="97" spans="1:4" ht="75">
      <c r="A97" s="214" t="s">
        <v>617</v>
      </c>
      <c r="B97" s="215" t="s">
        <v>517</v>
      </c>
      <c r="C97" s="215" t="s">
        <v>95</v>
      </c>
      <c r="D97" s="216">
        <v>800</v>
      </c>
    </row>
    <row r="98" spans="1:4" ht="37.5">
      <c r="A98" s="214" t="s">
        <v>124</v>
      </c>
      <c r="B98" s="215" t="s">
        <v>518</v>
      </c>
      <c r="C98" s="215"/>
      <c r="D98" s="216">
        <f>D99</f>
        <v>600</v>
      </c>
    </row>
    <row r="99" spans="1:4" ht="93.75">
      <c r="A99" s="214" t="s">
        <v>618</v>
      </c>
      <c r="B99" s="215" t="s">
        <v>518</v>
      </c>
      <c r="C99" s="215" t="s">
        <v>95</v>
      </c>
      <c r="D99" s="216">
        <v>600</v>
      </c>
    </row>
    <row r="100" spans="1:4" ht="18.75">
      <c r="A100" s="214" t="s">
        <v>334</v>
      </c>
      <c r="B100" s="215" t="s">
        <v>521</v>
      </c>
      <c r="C100" s="215"/>
      <c r="D100" s="216">
        <f>D101</f>
        <v>113.5</v>
      </c>
    </row>
    <row r="101" spans="1:4" ht="75">
      <c r="A101" s="214" t="s">
        <v>619</v>
      </c>
      <c r="B101" s="215" t="s">
        <v>521</v>
      </c>
      <c r="C101" s="215" t="s">
        <v>95</v>
      </c>
      <c r="D101" s="216">
        <v>113.5</v>
      </c>
    </row>
    <row r="102" spans="1:4" ht="37.5">
      <c r="A102" s="214" t="s">
        <v>128</v>
      </c>
      <c r="B102" s="215" t="s">
        <v>620</v>
      </c>
      <c r="C102" s="215"/>
      <c r="D102" s="216">
        <f>D105+D107+D109+D114+D116+D118+D120+D112+D103</f>
        <v>193773.28999999998</v>
      </c>
    </row>
    <row r="103" spans="1:4" ht="93.75">
      <c r="A103" s="214" t="s">
        <v>522</v>
      </c>
      <c r="B103" s="215" t="s">
        <v>523</v>
      </c>
      <c r="C103" s="215"/>
      <c r="D103" s="216">
        <f>D104</f>
        <v>6396.3</v>
      </c>
    </row>
    <row r="104" spans="1:4" ht="131.25">
      <c r="A104" s="220" t="s">
        <v>621</v>
      </c>
      <c r="B104" s="215" t="s">
        <v>523</v>
      </c>
      <c r="C104" s="215" t="s">
        <v>95</v>
      </c>
      <c r="D104" s="216">
        <v>6396.3</v>
      </c>
    </row>
    <row r="105" spans="1:4" ht="37.5">
      <c r="A105" s="214" t="s">
        <v>173</v>
      </c>
      <c r="B105" s="215" t="s">
        <v>524</v>
      </c>
      <c r="C105" s="215"/>
      <c r="D105" s="216">
        <f>D106</f>
        <v>42250.09</v>
      </c>
    </row>
    <row r="106" spans="1:4" ht="93.75">
      <c r="A106" s="214" t="s">
        <v>622</v>
      </c>
      <c r="B106" s="215" t="s">
        <v>524</v>
      </c>
      <c r="C106" s="215" t="s">
        <v>95</v>
      </c>
      <c r="D106" s="216">
        <v>42250.09</v>
      </c>
    </row>
    <row r="107" spans="1:4" ht="75">
      <c r="A107" s="214" t="s">
        <v>172</v>
      </c>
      <c r="B107" s="215" t="s">
        <v>525</v>
      </c>
      <c r="C107" s="215"/>
      <c r="D107" s="216">
        <f>D108</f>
        <v>139751.8</v>
      </c>
    </row>
    <row r="108" spans="1:4" ht="112.5">
      <c r="A108" s="214" t="s">
        <v>613</v>
      </c>
      <c r="B108" s="215" t="s">
        <v>525</v>
      </c>
      <c r="C108" s="215" t="s">
        <v>95</v>
      </c>
      <c r="D108" s="216">
        <v>139751.8</v>
      </c>
    </row>
    <row r="109" spans="1:4" ht="112.5">
      <c r="A109" s="214" t="s">
        <v>280</v>
      </c>
      <c r="B109" s="215" t="s">
        <v>623</v>
      </c>
      <c r="C109" s="215"/>
      <c r="D109" s="216">
        <f>D110</f>
        <v>558.5</v>
      </c>
    </row>
    <row r="110" spans="1:4" ht="112.5">
      <c r="A110" s="214" t="s">
        <v>280</v>
      </c>
      <c r="B110" s="215" t="s">
        <v>526</v>
      </c>
      <c r="C110" s="215"/>
      <c r="D110" s="216">
        <f>D111</f>
        <v>558.5</v>
      </c>
    </row>
    <row r="111" spans="1:4" ht="168.75">
      <c r="A111" s="220" t="s">
        <v>615</v>
      </c>
      <c r="B111" s="215" t="s">
        <v>526</v>
      </c>
      <c r="C111" s="215" t="s">
        <v>95</v>
      </c>
      <c r="D111" s="216">
        <v>558.5</v>
      </c>
    </row>
    <row r="112" spans="1:4" ht="18.75">
      <c r="A112" s="214" t="s">
        <v>334</v>
      </c>
      <c r="B112" s="215" t="s">
        <v>527</v>
      </c>
      <c r="C112" s="215"/>
      <c r="D112" s="216">
        <f>D113</f>
        <v>1140.5</v>
      </c>
    </row>
    <row r="113" spans="1:4" ht="75">
      <c r="A113" s="214" t="s">
        <v>619</v>
      </c>
      <c r="B113" s="215" t="s">
        <v>527</v>
      </c>
      <c r="C113" s="215" t="s">
        <v>95</v>
      </c>
      <c r="D113" s="216">
        <v>1140.5</v>
      </c>
    </row>
    <row r="114" spans="1:4" ht="37.5">
      <c r="A114" s="214" t="s">
        <v>174</v>
      </c>
      <c r="B114" s="215" t="s">
        <v>529</v>
      </c>
      <c r="C114" s="215"/>
      <c r="D114" s="216">
        <f>D115</f>
        <v>2341.1</v>
      </c>
    </row>
    <row r="115" spans="1:4" ht="93.75">
      <c r="A115" s="214" t="s">
        <v>624</v>
      </c>
      <c r="B115" s="215" t="s">
        <v>529</v>
      </c>
      <c r="C115" s="215" t="s">
        <v>95</v>
      </c>
      <c r="D115" s="216">
        <v>2341.1</v>
      </c>
    </row>
    <row r="116" spans="1:4" ht="37.5">
      <c r="A116" s="214" t="s">
        <v>175</v>
      </c>
      <c r="B116" s="215" t="s">
        <v>530</v>
      </c>
      <c r="C116" s="215"/>
      <c r="D116" s="216">
        <f>D117</f>
        <v>0</v>
      </c>
    </row>
    <row r="117" spans="1:4" ht="93.75">
      <c r="A117" s="214" t="s">
        <v>625</v>
      </c>
      <c r="B117" s="215" t="s">
        <v>530</v>
      </c>
      <c r="C117" s="215" t="s">
        <v>95</v>
      </c>
      <c r="D117" s="216">
        <v>0</v>
      </c>
    </row>
    <row r="118" spans="1:4" ht="37.5">
      <c r="A118" s="214" t="s">
        <v>129</v>
      </c>
      <c r="B118" s="215" t="s">
        <v>780</v>
      </c>
      <c r="C118" s="215"/>
      <c r="D118" s="216">
        <f>D119</f>
        <v>1000</v>
      </c>
    </row>
    <row r="119" spans="1:4" ht="93.75">
      <c r="A119" s="214" t="s">
        <v>626</v>
      </c>
      <c r="B119" s="215" t="s">
        <v>780</v>
      </c>
      <c r="C119" s="215" t="s">
        <v>95</v>
      </c>
      <c r="D119" s="216">
        <v>1000</v>
      </c>
    </row>
    <row r="120" spans="1:4" ht="45" customHeight="1">
      <c r="A120" s="274" t="s">
        <v>778</v>
      </c>
      <c r="B120" s="275" t="s">
        <v>779</v>
      </c>
      <c r="C120" s="215"/>
      <c r="D120" s="216">
        <f>D121</f>
        <v>335</v>
      </c>
    </row>
    <row r="121" spans="1:4" ht="93.75">
      <c r="A121" s="274" t="s">
        <v>838</v>
      </c>
      <c r="B121" s="275" t="s">
        <v>779</v>
      </c>
      <c r="C121" s="215" t="s">
        <v>95</v>
      </c>
      <c r="D121" s="216">
        <v>335</v>
      </c>
    </row>
    <row r="122" spans="1:4" ht="37.5">
      <c r="A122" s="214" t="s">
        <v>130</v>
      </c>
      <c r="B122" s="215" t="s">
        <v>627</v>
      </c>
      <c r="C122" s="215"/>
      <c r="D122" s="216">
        <f>D123+D125+D127</f>
        <v>16117</v>
      </c>
    </row>
    <row r="123" spans="1:4" ht="37.5">
      <c r="A123" s="214" t="s">
        <v>839</v>
      </c>
      <c r="B123" s="215" t="s">
        <v>531</v>
      </c>
      <c r="C123" s="215"/>
      <c r="D123" s="216">
        <f>D124</f>
        <v>800</v>
      </c>
    </row>
    <row r="124" spans="1:4" ht="75">
      <c r="A124" s="214" t="s">
        <v>628</v>
      </c>
      <c r="B124" s="215" t="s">
        <v>531</v>
      </c>
      <c r="C124" s="215" t="s">
        <v>71</v>
      </c>
      <c r="D124" s="216">
        <v>800</v>
      </c>
    </row>
    <row r="125" spans="1:4" ht="56.25">
      <c r="A125" s="214" t="s">
        <v>532</v>
      </c>
      <c r="B125" s="215" t="s">
        <v>533</v>
      </c>
      <c r="C125" s="215"/>
      <c r="D125" s="216">
        <f>D126</f>
        <v>253.7</v>
      </c>
    </row>
    <row r="126" spans="1:4" ht="75">
      <c r="A126" s="214" t="s">
        <v>629</v>
      </c>
      <c r="B126" s="215" t="s">
        <v>533</v>
      </c>
      <c r="C126" s="215" t="s">
        <v>83</v>
      </c>
      <c r="D126" s="216">
        <v>253.7</v>
      </c>
    </row>
    <row r="127" spans="1:4" ht="56.25">
      <c r="A127" s="214" t="s">
        <v>122</v>
      </c>
      <c r="B127" s="215" t="s">
        <v>534</v>
      </c>
      <c r="C127" s="215"/>
      <c r="D127" s="216">
        <f>D128</f>
        <v>15063.3</v>
      </c>
    </row>
    <row r="128" spans="1:4" ht="93.75">
      <c r="A128" s="214" t="s">
        <v>630</v>
      </c>
      <c r="B128" s="215" t="s">
        <v>534</v>
      </c>
      <c r="C128" s="215" t="s">
        <v>95</v>
      </c>
      <c r="D128" s="216">
        <v>15063.3</v>
      </c>
    </row>
    <row r="129" spans="1:4" ht="37.5">
      <c r="A129" s="214" t="s">
        <v>133</v>
      </c>
      <c r="B129" s="215" t="s">
        <v>631</v>
      </c>
      <c r="C129" s="215"/>
      <c r="D129" s="216">
        <f>D130+D134+D132</f>
        <v>1936.9</v>
      </c>
    </row>
    <row r="130" spans="1:4" ht="37.5">
      <c r="A130" s="214" t="s">
        <v>134</v>
      </c>
      <c r="B130" s="215" t="s">
        <v>536</v>
      </c>
      <c r="C130" s="215"/>
      <c r="D130" s="216">
        <f>D131</f>
        <v>862</v>
      </c>
    </row>
    <row r="131" spans="1:4" ht="56.25">
      <c r="A131" s="214" t="s">
        <v>632</v>
      </c>
      <c r="B131" s="215" t="s">
        <v>536</v>
      </c>
      <c r="C131" s="215" t="s">
        <v>71</v>
      </c>
      <c r="D131" s="216">
        <v>862</v>
      </c>
    </row>
    <row r="132" spans="1:4" ht="37.5">
      <c r="A132" s="274" t="s">
        <v>852</v>
      </c>
      <c r="B132" s="275" t="s">
        <v>853</v>
      </c>
      <c r="C132" s="218"/>
      <c r="D132" s="216">
        <f>D133</f>
        <v>736.9</v>
      </c>
    </row>
    <row r="133" spans="1:4" ht="56.25">
      <c r="A133" s="276" t="s">
        <v>101</v>
      </c>
      <c r="B133" s="277" t="s">
        <v>853</v>
      </c>
      <c r="C133" s="218" t="s">
        <v>95</v>
      </c>
      <c r="D133" s="216">
        <v>736.9</v>
      </c>
    </row>
    <row r="134" spans="1:4" ht="37.5">
      <c r="A134" s="214" t="s">
        <v>135</v>
      </c>
      <c r="B134" s="215" t="s">
        <v>537</v>
      </c>
      <c r="C134" s="215"/>
      <c r="D134" s="216">
        <f>D135</f>
        <v>338</v>
      </c>
    </row>
    <row r="135" spans="1:4" ht="75">
      <c r="A135" s="214" t="s">
        <v>633</v>
      </c>
      <c r="B135" s="215" t="s">
        <v>537</v>
      </c>
      <c r="C135" s="215" t="s">
        <v>71</v>
      </c>
      <c r="D135" s="216">
        <v>338</v>
      </c>
    </row>
    <row r="136" spans="1:4" ht="37.5">
      <c r="A136" s="214" t="s">
        <v>634</v>
      </c>
      <c r="B136" s="215" t="s">
        <v>635</v>
      </c>
      <c r="C136" s="215"/>
      <c r="D136" s="216">
        <f>D137</f>
        <v>17123.685999999998</v>
      </c>
    </row>
    <row r="137" spans="1:4" ht="37.5">
      <c r="A137" s="214" t="s">
        <v>538</v>
      </c>
      <c r="B137" s="215" t="s">
        <v>539</v>
      </c>
      <c r="C137" s="215"/>
      <c r="D137" s="216">
        <f>D138+D139+D140</f>
        <v>17123.685999999998</v>
      </c>
    </row>
    <row r="138" spans="1:4" ht="131.25">
      <c r="A138" s="220" t="s">
        <v>636</v>
      </c>
      <c r="B138" s="215" t="s">
        <v>539</v>
      </c>
      <c r="C138" s="215" t="s">
        <v>69</v>
      </c>
      <c r="D138" s="216">
        <v>14054.686</v>
      </c>
    </row>
    <row r="139" spans="1:4" ht="75">
      <c r="A139" s="214" t="s">
        <v>637</v>
      </c>
      <c r="B139" s="215" t="s">
        <v>539</v>
      </c>
      <c r="C139" s="215" t="s">
        <v>71</v>
      </c>
      <c r="D139" s="216">
        <v>3054.9</v>
      </c>
    </row>
    <row r="140" spans="1:4" ht="56.25">
      <c r="A140" s="214" t="s">
        <v>638</v>
      </c>
      <c r="B140" s="215" t="s">
        <v>539</v>
      </c>
      <c r="C140" s="215" t="s">
        <v>75</v>
      </c>
      <c r="D140" s="216">
        <v>14.1</v>
      </c>
    </row>
    <row r="141" spans="1:4" ht="37.5">
      <c r="A141" s="227" t="s">
        <v>639</v>
      </c>
      <c r="B141" s="228" t="s">
        <v>640</v>
      </c>
      <c r="C141" s="228"/>
      <c r="D141" s="229">
        <f>D142+D153+D166+D169+D176+D181+D184</f>
        <v>64006.520000000004</v>
      </c>
    </row>
    <row r="142" spans="1:4" ht="37.5">
      <c r="A142" s="214" t="s">
        <v>100</v>
      </c>
      <c r="B142" s="215" t="s">
        <v>641</v>
      </c>
      <c r="C142" s="215"/>
      <c r="D142" s="216">
        <f>D143+D145+D147+D149+D151</f>
        <v>11902.93</v>
      </c>
    </row>
    <row r="143" spans="1:4" ht="18.75">
      <c r="A143" s="214" t="s">
        <v>176</v>
      </c>
      <c r="B143" s="277" t="s">
        <v>563</v>
      </c>
      <c r="C143" s="215"/>
      <c r="D143" s="216">
        <f>D144</f>
        <v>15.9</v>
      </c>
    </row>
    <row r="144" spans="1:4" ht="56.25">
      <c r="A144" s="217" t="s">
        <v>101</v>
      </c>
      <c r="B144" s="277" t="s">
        <v>563</v>
      </c>
      <c r="C144" s="215" t="s">
        <v>95</v>
      </c>
      <c r="D144" s="216">
        <v>15.9</v>
      </c>
    </row>
    <row r="145" spans="1:4" ht="37.5">
      <c r="A145" s="278" t="s">
        <v>564</v>
      </c>
      <c r="B145" s="275" t="s">
        <v>565</v>
      </c>
      <c r="C145" s="215"/>
      <c r="D145" s="216">
        <f>D146</f>
        <v>63.4</v>
      </c>
    </row>
    <row r="146" spans="1:4" ht="56.25">
      <c r="A146" s="217" t="s">
        <v>101</v>
      </c>
      <c r="B146" s="275" t="s">
        <v>565</v>
      </c>
      <c r="C146" s="215" t="s">
        <v>95</v>
      </c>
      <c r="D146" s="216">
        <v>63.4</v>
      </c>
    </row>
    <row r="147" spans="1:4" ht="18.75">
      <c r="A147" s="274" t="s">
        <v>102</v>
      </c>
      <c r="B147" s="275" t="s">
        <v>765</v>
      </c>
      <c r="C147" s="215"/>
      <c r="D147" s="216">
        <f>D148</f>
        <v>101.6</v>
      </c>
    </row>
    <row r="148" spans="1:4" ht="56.25">
      <c r="A148" s="217" t="s">
        <v>101</v>
      </c>
      <c r="B148" s="275" t="s">
        <v>765</v>
      </c>
      <c r="C148" s="215" t="s">
        <v>95</v>
      </c>
      <c r="D148" s="216">
        <v>101.6</v>
      </c>
    </row>
    <row r="149" spans="1:4" ht="37.5">
      <c r="A149" s="278" t="s">
        <v>564</v>
      </c>
      <c r="B149" s="275" t="s">
        <v>766</v>
      </c>
      <c r="C149" s="215"/>
      <c r="D149" s="216">
        <f>D150</f>
        <v>101.6</v>
      </c>
    </row>
    <row r="150" spans="1:4" ht="56.25">
      <c r="A150" s="217" t="s">
        <v>101</v>
      </c>
      <c r="B150" s="275" t="s">
        <v>766</v>
      </c>
      <c r="C150" s="215" t="s">
        <v>95</v>
      </c>
      <c r="D150" s="216">
        <v>101.6</v>
      </c>
    </row>
    <row r="151" spans="1:4" ht="18.75">
      <c r="A151" s="214" t="s">
        <v>103</v>
      </c>
      <c r="B151" s="215" t="s">
        <v>486</v>
      </c>
      <c r="C151" s="215"/>
      <c r="D151" s="216">
        <f>D152</f>
        <v>11620.43</v>
      </c>
    </row>
    <row r="152" spans="1:4" ht="75">
      <c r="A152" s="214" t="s">
        <v>642</v>
      </c>
      <c r="B152" s="215" t="s">
        <v>486</v>
      </c>
      <c r="C152" s="215" t="s">
        <v>95</v>
      </c>
      <c r="D152" s="216">
        <v>11620.43</v>
      </c>
    </row>
    <row r="153" spans="1:4" ht="18.75">
      <c r="A153" s="214" t="s">
        <v>104</v>
      </c>
      <c r="B153" s="215" t="s">
        <v>643</v>
      </c>
      <c r="C153" s="215"/>
      <c r="D153" s="216">
        <f>D154+D160+D162+D164</f>
        <v>13841.714</v>
      </c>
    </row>
    <row r="154" spans="1:4" ht="18.75">
      <c r="A154" s="214" t="s">
        <v>487</v>
      </c>
      <c r="B154" s="215" t="s">
        <v>488</v>
      </c>
      <c r="C154" s="215"/>
      <c r="D154" s="216">
        <f>D155+D156+D158</f>
        <v>76.2</v>
      </c>
    </row>
    <row r="155" spans="1:4" ht="75">
      <c r="A155" s="214" t="s">
        <v>644</v>
      </c>
      <c r="B155" s="215" t="s">
        <v>488</v>
      </c>
      <c r="C155" s="215" t="s">
        <v>95</v>
      </c>
      <c r="D155" s="216">
        <v>38.7</v>
      </c>
    </row>
    <row r="156" spans="1:4" ht="75">
      <c r="A156" s="214" t="s">
        <v>489</v>
      </c>
      <c r="B156" s="215" t="s">
        <v>490</v>
      </c>
      <c r="C156" s="215"/>
      <c r="D156" s="216">
        <f>D157</f>
        <v>0</v>
      </c>
    </row>
    <row r="157" spans="1:4" ht="112.5">
      <c r="A157" s="214" t="s">
        <v>645</v>
      </c>
      <c r="B157" s="215" t="s">
        <v>490</v>
      </c>
      <c r="C157" s="215" t="s">
        <v>95</v>
      </c>
      <c r="D157" s="216">
        <v>0</v>
      </c>
    </row>
    <row r="158" spans="1:4" ht="37.5">
      <c r="A158" s="214" t="s">
        <v>105</v>
      </c>
      <c r="B158" s="215" t="s">
        <v>491</v>
      </c>
      <c r="C158" s="215"/>
      <c r="D158" s="216">
        <f>D159</f>
        <v>37.5</v>
      </c>
    </row>
    <row r="159" spans="1:4" ht="93.75">
      <c r="A159" s="214" t="s">
        <v>646</v>
      </c>
      <c r="B159" s="215" t="s">
        <v>491</v>
      </c>
      <c r="C159" s="215" t="s">
        <v>95</v>
      </c>
      <c r="D159" s="216">
        <v>37.5</v>
      </c>
    </row>
    <row r="160" spans="1:4" ht="18.75">
      <c r="A160" s="214" t="s">
        <v>492</v>
      </c>
      <c r="B160" s="215" t="s">
        <v>493</v>
      </c>
      <c r="C160" s="215"/>
      <c r="D160" s="216">
        <f>D161</f>
        <v>130</v>
      </c>
    </row>
    <row r="161" spans="1:4" ht="75">
      <c r="A161" s="214" t="s">
        <v>647</v>
      </c>
      <c r="B161" s="215" t="s">
        <v>493</v>
      </c>
      <c r="C161" s="215" t="s">
        <v>95</v>
      </c>
      <c r="D161" s="216">
        <v>130</v>
      </c>
    </row>
    <row r="162" spans="1:4" ht="56.25">
      <c r="A162" s="214" t="s">
        <v>333</v>
      </c>
      <c r="B162" s="215" t="s">
        <v>494</v>
      </c>
      <c r="C162" s="215"/>
      <c r="D162" s="216">
        <f>D163</f>
        <v>126</v>
      </c>
    </row>
    <row r="163" spans="1:4" ht="93.75">
      <c r="A163" s="214" t="s">
        <v>648</v>
      </c>
      <c r="B163" s="215" t="s">
        <v>494</v>
      </c>
      <c r="C163" s="215" t="s">
        <v>95</v>
      </c>
      <c r="D163" s="216">
        <v>126</v>
      </c>
    </row>
    <row r="164" spans="1:4" ht="18.75">
      <c r="A164" s="214" t="s">
        <v>103</v>
      </c>
      <c r="B164" s="215" t="s">
        <v>495</v>
      </c>
      <c r="C164" s="215"/>
      <c r="D164" s="216">
        <f>D165</f>
        <v>13509.514</v>
      </c>
    </row>
    <row r="165" spans="1:4" ht="75">
      <c r="A165" s="214" t="s">
        <v>642</v>
      </c>
      <c r="B165" s="215" t="s">
        <v>495</v>
      </c>
      <c r="C165" s="215" t="s">
        <v>95</v>
      </c>
      <c r="D165" s="216">
        <v>13509.514</v>
      </c>
    </row>
    <row r="166" spans="1:4" ht="18.75">
      <c r="A166" s="214" t="s">
        <v>106</v>
      </c>
      <c r="B166" s="215" t="s">
        <v>649</v>
      </c>
      <c r="C166" s="215"/>
      <c r="D166" s="216">
        <f>D167</f>
        <v>1918.966</v>
      </c>
    </row>
    <row r="167" spans="1:4" ht="18.75">
      <c r="A167" s="214" t="s">
        <v>103</v>
      </c>
      <c r="B167" s="215" t="s">
        <v>496</v>
      </c>
      <c r="C167" s="215"/>
      <c r="D167" s="216">
        <f>D168</f>
        <v>1918.966</v>
      </c>
    </row>
    <row r="168" spans="1:4" ht="75">
      <c r="A168" s="214" t="s">
        <v>642</v>
      </c>
      <c r="B168" s="215" t="s">
        <v>496</v>
      </c>
      <c r="C168" s="215" t="s">
        <v>95</v>
      </c>
      <c r="D168" s="216">
        <v>1918.966</v>
      </c>
    </row>
    <row r="169" spans="1:4" ht="56.25">
      <c r="A169" s="214" t="s">
        <v>107</v>
      </c>
      <c r="B169" s="215" t="s">
        <v>650</v>
      </c>
      <c r="C169" s="215"/>
      <c r="D169" s="216">
        <f>D170+D172+D174</f>
        <v>20415.92</v>
      </c>
    </row>
    <row r="170" spans="1:4" ht="18.75">
      <c r="A170" s="214" t="s">
        <v>103</v>
      </c>
      <c r="B170" s="215" t="s">
        <v>497</v>
      </c>
      <c r="C170" s="215"/>
      <c r="D170" s="216">
        <f>D171</f>
        <v>19982.62</v>
      </c>
    </row>
    <row r="171" spans="1:4" ht="75">
      <c r="A171" s="214" t="s">
        <v>642</v>
      </c>
      <c r="B171" s="215" t="s">
        <v>497</v>
      </c>
      <c r="C171" s="215" t="s">
        <v>95</v>
      </c>
      <c r="D171" s="216">
        <v>19982.62</v>
      </c>
    </row>
    <row r="172" spans="1:4" ht="18.75">
      <c r="A172" s="214" t="s">
        <v>108</v>
      </c>
      <c r="B172" s="215" t="s">
        <v>498</v>
      </c>
      <c r="C172" s="215"/>
      <c r="D172" s="216">
        <f>D173</f>
        <v>400</v>
      </c>
    </row>
    <row r="173" spans="1:4" ht="75">
      <c r="A173" s="214" t="s">
        <v>651</v>
      </c>
      <c r="B173" s="215" t="s">
        <v>498</v>
      </c>
      <c r="C173" s="215" t="s">
        <v>95</v>
      </c>
      <c r="D173" s="216">
        <v>400</v>
      </c>
    </row>
    <row r="174" spans="1:4" ht="18.75">
      <c r="A174" s="214" t="s">
        <v>768</v>
      </c>
      <c r="B174" s="215" t="s">
        <v>767</v>
      </c>
      <c r="C174" s="215"/>
      <c r="D174" s="216">
        <f>D175</f>
        <v>33.3</v>
      </c>
    </row>
    <row r="175" spans="1:4" ht="75">
      <c r="A175" s="214" t="s">
        <v>840</v>
      </c>
      <c r="B175" s="215" t="s">
        <v>767</v>
      </c>
      <c r="C175" s="215" t="s">
        <v>95</v>
      </c>
      <c r="D175" s="216">
        <v>33.3</v>
      </c>
    </row>
    <row r="176" spans="1:4" ht="37.5">
      <c r="A176" s="214" t="s">
        <v>110</v>
      </c>
      <c r="B176" s="215" t="s">
        <v>652</v>
      </c>
      <c r="C176" s="215"/>
      <c r="D176" s="216">
        <f>D177</f>
        <v>4204.77</v>
      </c>
    </row>
    <row r="177" spans="1:4" ht="37.5">
      <c r="A177" s="214" t="s">
        <v>111</v>
      </c>
      <c r="B177" s="215" t="s">
        <v>499</v>
      </c>
      <c r="C177" s="215"/>
      <c r="D177" s="216">
        <f>D178+D179+D180</f>
        <v>4204.77</v>
      </c>
    </row>
    <row r="178" spans="1:4" ht="112.5">
      <c r="A178" s="214" t="s">
        <v>653</v>
      </c>
      <c r="B178" s="215" t="s">
        <v>499</v>
      </c>
      <c r="C178" s="215" t="s">
        <v>69</v>
      </c>
      <c r="D178" s="216">
        <v>3789.77</v>
      </c>
    </row>
    <row r="179" spans="1:4" ht="56.25">
      <c r="A179" s="214" t="s">
        <v>654</v>
      </c>
      <c r="B179" s="215" t="s">
        <v>499</v>
      </c>
      <c r="C179" s="215" t="s">
        <v>71</v>
      </c>
      <c r="D179" s="216">
        <v>414</v>
      </c>
    </row>
    <row r="180" spans="1:4" ht="37.5">
      <c r="A180" s="214" t="s">
        <v>655</v>
      </c>
      <c r="B180" s="215" t="s">
        <v>499</v>
      </c>
      <c r="C180" s="215" t="s">
        <v>75</v>
      </c>
      <c r="D180" s="216">
        <v>1</v>
      </c>
    </row>
    <row r="181" spans="1:4" ht="37.5">
      <c r="A181" s="214" t="s">
        <v>112</v>
      </c>
      <c r="B181" s="215" t="s">
        <v>656</v>
      </c>
      <c r="C181" s="215"/>
      <c r="D181" s="216">
        <f>D182</f>
        <v>10195.42</v>
      </c>
    </row>
    <row r="182" spans="1:4" ht="18.75">
      <c r="A182" s="214" t="s">
        <v>103</v>
      </c>
      <c r="B182" s="215" t="s">
        <v>500</v>
      </c>
      <c r="C182" s="215"/>
      <c r="D182" s="216">
        <f>D183</f>
        <v>10195.42</v>
      </c>
    </row>
    <row r="183" spans="1:4" ht="75">
      <c r="A183" s="214" t="s">
        <v>642</v>
      </c>
      <c r="B183" s="215" t="s">
        <v>500</v>
      </c>
      <c r="C183" s="215" t="s">
        <v>95</v>
      </c>
      <c r="D183" s="216">
        <v>10195.42</v>
      </c>
    </row>
    <row r="184" spans="1:4" ht="37.5">
      <c r="A184" s="214" t="s">
        <v>769</v>
      </c>
      <c r="B184" s="215" t="s">
        <v>847</v>
      </c>
      <c r="C184" s="215"/>
      <c r="D184" s="216">
        <f>D185</f>
        <v>1526.8</v>
      </c>
    </row>
    <row r="185" spans="1:4" ht="18.75">
      <c r="A185" s="214" t="s">
        <v>103</v>
      </c>
      <c r="B185" s="288" t="s">
        <v>848</v>
      </c>
      <c r="C185" s="215"/>
      <c r="D185" s="216">
        <f>D186</f>
        <v>1526.8</v>
      </c>
    </row>
    <row r="186" spans="1:4" ht="75">
      <c r="A186" s="214" t="s">
        <v>642</v>
      </c>
      <c r="B186" s="288" t="s">
        <v>848</v>
      </c>
      <c r="C186" s="215" t="s">
        <v>95</v>
      </c>
      <c r="D186" s="216">
        <v>1526.8</v>
      </c>
    </row>
    <row r="187" spans="1:4" ht="56.25">
      <c r="A187" s="227" t="s">
        <v>657</v>
      </c>
      <c r="B187" s="228" t="s">
        <v>658</v>
      </c>
      <c r="C187" s="228"/>
      <c r="D187" s="229">
        <f>D191+D194+D197+D188</f>
        <v>5272.2699999999995</v>
      </c>
    </row>
    <row r="188" spans="1:4" ht="37.5">
      <c r="A188" s="286" t="s">
        <v>798</v>
      </c>
      <c r="B188" s="288" t="s">
        <v>795</v>
      </c>
      <c r="C188" s="288"/>
      <c r="D188" s="289">
        <f>D189</f>
        <v>33.4</v>
      </c>
    </row>
    <row r="189" spans="1:4" ht="37.5">
      <c r="A189" s="269" t="s">
        <v>797</v>
      </c>
      <c r="B189" s="288" t="s">
        <v>843</v>
      </c>
      <c r="C189" s="288"/>
      <c r="D189" s="289">
        <f>D190</f>
        <v>33.4</v>
      </c>
    </row>
    <row r="190" spans="1:4" ht="18.75">
      <c r="A190" s="274" t="s">
        <v>137</v>
      </c>
      <c r="B190" s="288" t="s">
        <v>843</v>
      </c>
      <c r="C190" s="288" t="s">
        <v>138</v>
      </c>
      <c r="D190" s="289">
        <v>33.4</v>
      </c>
    </row>
    <row r="191" spans="1:4" ht="18.75">
      <c r="A191" s="214" t="s">
        <v>79</v>
      </c>
      <c r="B191" s="215" t="s">
        <v>659</v>
      </c>
      <c r="C191" s="215"/>
      <c r="D191" s="216">
        <f>D192</f>
        <v>200</v>
      </c>
    </row>
    <row r="192" spans="1:4" ht="75">
      <c r="A192" s="214" t="s">
        <v>450</v>
      </c>
      <c r="B192" s="215" t="s">
        <v>451</v>
      </c>
      <c r="C192" s="215"/>
      <c r="D192" s="216">
        <f>D193</f>
        <v>200</v>
      </c>
    </row>
    <row r="193" spans="1:4" ht="112.5">
      <c r="A193" s="214" t="s">
        <v>841</v>
      </c>
      <c r="B193" s="215" t="s">
        <v>451</v>
      </c>
      <c r="C193" s="215" t="s">
        <v>95</v>
      </c>
      <c r="D193" s="216">
        <v>200</v>
      </c>
    </row>
    <row r="194" spans="1:4" ht="18.75">
      <c r="A194" s="214" t="s">
        <v>80</v>
      </c>
      <c r="B194" s="215" t="s">
        <v>661</v>
      </c>
      <c r="C194" s="215"/>
      <c r="D194" s="216">
        <f>D195</f>
        <v>600</v>
      </c>
    </row>
    <row r="195" spans="1:4" ht="56.25">
      <c r="A195" s="214" t="s">
        <v>81</v>
      </c>
      <c r="B195" s="215" t="s">
        <v>452</v>
      </c>
      <c r="C195" s="215"/>
      <c r="D195" s="216">
        <f>D196</f>
        <v>600</v>
      </c>
    </row>
    <row r="196" spans="1:4" ht="93.75">
      <c r="A196" s="214" t="s">
        <v>842</v>
      </c>
      <c r="B196" s="215" t="s">
        <v>452</v>
      </c>
      <c r="C196" s="215" t="s">
        <v>95</v>
      </c>
      <c r="D196" s="216">
        <v>600</v>
      </c>
    </row>
    <row r="197" spans="1:4" ht="37.5">
      <c r="A197" s="214" t="s">
        <v>773</v>
      </c>
      <c r="B197" s="215" t="s">
        <v>774</v>
      </c>
      <c r="C197" s="215"/>
      <c r="D197" s="216">
        <f>D198</f>
        <v>4438.87</v>
      </c>
    </row>
    <row r="198" spans="1:4" ht="18.75">
      <c r="A198" s="274" t="s">
        <v>771</v>
      </c>
      <c r="B198" s="215" t="s">
        <v>770</v>
      </c>
      <c r="C198" s="215"/>
      <c r="D198" s="216">
        <f>D199</f>
        <v>4438.87</v>
      </c>
    </row>
    <row r="199" spans="1:4" ht="56.25" customHeight="1">
      <c r="A199" s="214" t="s">
        <v>101</v>
      </c>
      <c r="B199" s="215" t="s">
        <v>770</v>
      </c>
      <c r="C199" s="215" t="s">
        <v>95</v>
      </c>
      <c r="D199" s="216">
        <v>4438.87</v>
      </c>
    </row>
    <row r="200" spans="1:4" ht="56.25">
      <c r="A200" s="227" t="s">
        <v>662</v>
      </c>
      <c r="B200" s="228" t="s">
        <v>663</v>
      </c>
      <c r="C200" s="228"/>
      <c r="D200" s="229">
        <f>D201+D206+D211+D214+D219+D231</f>
        <v>77846.371</v>
      </c>
    </row>
    <row r="201" spans="1:4" ht="37.5">
      <c r="A201" s="214" t="s">
        <v>757</v>
      </c>
      <c r="B201" s="215" t="s">
        <v>664</v>
      </c>
      <c r="C201" s="215"/>
      <c r="D201" s="216">
        <v>10</v>
      </c>
    </row>
    <row r="202" spans="1:4" ht="18.75">
      <c r="A202" s="214" t="s">
        <v>453</v>
      </c>
      <c r="B202" s="215" t="s">
        <v>454</v>
      </c>
      <c r="C202" s="215"/>
      <c r="D202" s="216">
        <f>D203</f>
        <v>5</v>
      </c>
    </row>
    <row r="203" spans="1:4" ht="56.25">
      <c r="A203" s="214" t="s">
        <v>665</v>
      </c>
      <c r="B203" s="215" t="s">
        <v>454</v>
      </c>
      <c r="C203" s="215" t="s">
        <v>71</v>
      </c>
      <c r="D203" s="216">
        <v>5</v>
      </c>
    </row>
    <row r="204" spans="1:4" ht="37.5">
      <c r="A204" s="214" t="s">
        <v>455</v>
      </c>
      <c r="B204" s="215" t="s">
        <v>456</v>
      </c>
      <c r="C204" s="215"/>
      <c r="D204" s="216">
        <f>D205</f>
        <v>5</v>
      </c>
    </row>
    <row r="205" spans="1:4" ht="56.25">
      <c r="A205" s="214" t="s">
        <v>666</v>
      </c>
      <c r="B205" s="215" t="s">
        <v>456</v>
      </c>
      <c r="C205" s="215" t="s">
        <v>71</v>
      </c>
      <c r="D205" s="216">
        <v>5</v>
      </c>
    </row>
    <row r="206" spans="1:4" ht="37.5">
      <c r="A206" s="214" t="s">
        <v>753</v>
      </c>
      <c r="B206" s="215" t="s">
        <v>668</v>
      </c>
      <c r="C206" s="215"/>
      <c r="D206" s="216">
        <f>D207+D209</f>
        <v>60</v>
      </c>
    </row>
    <row r="207" spans="1:4" ht="37.5">
      <c r="A207" s="214" t="s">
        <v>457</v>
      </c>
      <c r="B207" s="215" t="s">
        <v>458</v>
      </c>
      <c r="C207" s="215"/>
      <c r="D207" s="216">
        <f>D208</f>
        <v>10</v>
      </c>
    </row>
    <row r="208" spans="1:4" ht="75">
      <c r="A208" s="214" t="s">
        <v>669</v>
      </c>
      <c r="B208" s="215" t="s">
        <v>458</v>
      </c>
      <c r="C208" s="215" t="s">
        <v>71</v>
      </c>
      <c r="D208" s="216">
        <v>10</v>
      </c>
    </row>
    <row r="209" spans="1:4" ht="18.75">
      <c r="A209" s="214" t="s">
        <v>332</v>
      </c>
      <c r="B209" s="215" t="s">
        <v>459</v>
      </c>
      <c r="C209" s="215"/>
      <c r="D209" s="216">
        <f>D210</f>
        <v>50</v>
      </c>
    </row>
    <row r="210" spans="1:4" ht="75">
      <c r="A210" s="214" t="s">
        <v>670</v>
      </c>
      <c r="B210" s="215" t="s">
        <v>459</v>
      </c>
      <c r="C210" s="215" t="s">
        <v>95</v>
      </c>
      <c r="D210" s="216">
        <v>50</v>
      </c>
    </row>
    <row r="211" spans="1:4" ht="37.5">
      <c r="A211" s="214" t="s">
        <v>754</v>
      </c>
      <c r="B211" s="215" t="s">
        <v>672</v>
      </c>
      <c r="C211" s="215"/>
      <c r="D211" s="216">
        <f>D212</f>
        <v>20</v>
      </c>
    </row>
    <row r="212" spans="1:4" ht="56.25">
      <c r="A212" s="214" t="s">
        <v>460</v>
      </c>
      <c r="B212" s="215" t="s">
        <v>461</v>
      </c>
      <c r="C212" s="215"/>
      <c r="D212" s="216">
        <v>20</v>
      </c>
    </row>
    <row r="213" spans="1:4" ht="93.75">
      <c r="A213" s="214" t="s">
        <v>673</v>
      </c>
      <c r="B213" s="215" t="s">
        <v>461</v>
      </c>
      <c r="C213" s="215" t="s">
        <v>71</v>
      </c>
      <c r="D213" s="216">
        <v>20</v>
      </c>
    </row>
    <row r="214" spans="1:4" ht="37.5">
      <c r="A214" s="214" t="s">
        <v>674</v>
      </c>
      <c r="B214" s="215" t="s">
        <v>675</v>
      </c>
      <c r="C214" s="215"/>
      <c r="D214" s="216">
        <f>D215</f>
        <v>4672</v>
      </c>
    </row>
    <row r="215" spans="1:4" ht="37.5">
      <c r="A215" s="214" t="s">
        <v>510</v>
      </c>
      <c r="B215" s="215" t="s">
        <v>511</v>
      </c>
      <c r="C215" s="215"/>
      <c r="D215" s="216">
        <f>D216+D217+D218</f>
        <v>4672</v>
      </c>
    </row>
    <row r="216" spans="1:4" ht="112.5">
      <c r="A216" s="214" t="s">
        <v>676</v>
      </c>
      <c r="B216" s="215" t="s">
        <v>511</v>
      </c>
      <c r="C216" s="215" t="s">
        <v>69</v>
      </c>
      <c r="D216" s="216">
        <v>4393.9</v>
      </c>
    </row>
    <row r="217" spans="1:4" ht="56.25">
      <c r="A217" s="214" t="s">
        <v>677</v>
      </c>
      <c r="B217" s="215" t="s">
        <v>511</v>
      </c>
      <c r="C217" s="215" t="s">
        <v>71</v>
      </c>
      <c r="D217" s="216">
        <v>277.1</v>
      </c>
    </row>
    <row r="218" spans="1:4" ht="37.5">
      <c r="A218" s="214" t="s">
        <v>844</v>
      </c>
      <c r="B218" s="215" t="s">
        <v>511</v>
      </c>
      <c r="C218" s="215" t="s">
        <v>75</v>
      </c>
      <c r="D218" s="216">
        <v>1</v>
      </c>
    </row>
    <row r="219" spans="1:4" ht="37.5">
      <c r="A219" s="214" t="s">
        <v>678</v>
      </c>
      <c r="B219" s="215" t="s">
        <v>679</v>
      </c>
      <c r="C219" s="215"/>
      <c r="D219" s="216">
        <f>D220+D223+D225+D229</f>
        <v>43776.346</v>
      </c>
    </row>
    <row r="220" spans="1:4" ht="56.25">
      <c r="A220" s="214" t="s">
        <v>142</v>
      </c>
      <c r="B220" s="215" t="s">
        <v>680</v>
      </c>
      <c r="C220" s="215"/>
      <c r="D220" s="216">
        <f>D221</f>
        <v>632.5</v>
      </c>
    </row>
    <row r="221" spans="1:4" ht="56.25">
      <c r="A221" s="214" t="s">
        <v>142</v>
      </c>
      <c r="B221" s="215" t="s">
        <v>548</v>
      </c>
      <c r="C221" s="215"/>
      <c r="D221" s="216">
        <f>D222</f>
        <v>632.5</v>
      </c>
    </row>
    <row r="222" spans="1:4" ht="75">
      <c r="A222" s="214" t="s">
        <v>681</v>
      </c>
      <c r="B222" s="215" t="s">
        <v>548</v>
      </c>
      <c r="C222" s="215" t="s">
        <v>138</v>
      </c>
      <c r="D222" s="216">
        <v>632.5</v>
      </c>
    </row>
    <row r="223" spans="1:4" ht="18.75">
      <c r="A223" s="214" t="s">
        <v>141</v>
      </c>
      <c r="B223" s="215" t="s">
        <v>549</v>
      </c>
      <c r="C223" s="215"/>
      <c r="D223" s="216">
        <f>D224</f>
        <v>22416.91</v>
      </c>
    </row>
    <row r="224" spans="1:4" ht="37.5">
      <c r="A224" s="214" t="s">
        <v>682</v>
      </c>
      <c r="B224" s="215" t="s">
        <v>549</v>
      </c>
      <c r="C224" s="215" t="s">
        <v>138</v>
      </c>
      <c r="D224" s="216">
        <v>22416.91</v>
      </c>
    </row>
    <row r="225" spans="1:4" ht="18.75">
      <c r="A225" s="214" t="s">
        <v>550</v>
      </c>
      <c r="B225" s="215" t="s">
        <v>551</v>
      </c>
      <c r="C225" s="215"/>
      <c r="D225" s="216">
        <f>D226+D227+D228</f>
        <v>10411.646</v>
      </c>
    </row>
    <row r="226" spans="1:4" ht="112.5">
      <c r="A226" s="214" t="s">
        <v>683</v>
      </c>
      <c r="B226" s="215" t="s">
        <v>551</v>
      </c>
      <c r="C226" s="215" t="s">
        <v>69</v>
      </c>
      <c r="D226" s="216">
        <v>9993.546</v>
      </c>
    </row>
    <row r="227" spans="1:4" ht="56.25">
      <c r="A227" s="214" t="s">
        <v>684</v>
      </c>
      <c r="B227" s="215" t="s">
        <v>551</v>
      </c>
      <c r="C227" s="215" t="s">
        <v>71</v>
      </c>
      <c r="D227" s="216">
        <v>418</v>
      </c>
    </row>
    <row r="228" spans="1:4" ht="37.5">
      <c r="A228" s="214" t="s">
        <v>685</v>
      </c>
      <c r="B228" s="215" t="s">
        <v>551</v>
      </c>
      <c r="C228" s="215" t="s">
        <v>75</v>
      </c>
      <c r="D228" s="216">
        <v>0.1</v>
      </c>
    </row>
    <row r="229" spans="1:4" ht="56.25">
      <c r="A229" s="287" t="s">
        <v>794</v>
      </c>
      <c r="B229" s="215" t="s">
        <v>793</v>
      </c>
      <c r="C229" s="215"/>
      <c r="D229" s="216">
        <f>D230</f>
        <v>10315.29</v>
      </c>
    </row>
    <row r="230" spans="1:4" ht="18.75">
      <c r="A230" s="274" t="s">
        <v>137</v>
      </c>
      <c r="B230" s="215" t="s">
        <v>793</v>
      </c>
      <c r="C230" s="215" t="s">
        <v>138</v>
      </c>
      <c r="D230" s="216">
        <v>10315.29</v>
      </c>
    </row>
    <row r="231" spans="1:4" ht="37.5">
      <c r="A231" s="214" t="s">
        <v>800</v>
      </c>
      <c r="B231" s="215" t="s">
        <v>687</v>
      </c>
      <c r="C231" s="215"/>
      <c r="D231" s="216">
        <f>D232</f>
        <v>29308.025</v>
      </c>
    </row>
    <row r="232" spans="1:4" ht="37.5">
      <c r="A232" s="214" t="s">
        <v>84</v>
      </c>
      <c r="B232" s="215" t="s">
        <v>462</v>
      </c>
      <c r="C232" s="215"/>
      <c r="D232" s="216">
        <f>D233+D234+D235</f>
        <v>29308.025</v>
      </c>
    </row>
    <row r="233" spans="1:4" ht="131.25">
      <c r="A233" s="220" t="s">
        <v>688</v>
      </c>
      <c r="B233" s="215" t="s">
        <v>462</v>
      </c>
      <c r="C233" s="215" t="s">
        <v>69</v>
      </c>
      <c r="D233" s="216">
        <v>24861.025</v>
      </c>
    </row>
    <row r="234" spans="1:4" ht="75">
      <c r="A234" s="214" t="s">
        <v>689</v>
      </c>
      <c r="B234" s="215" t="s">
        <v>462</v>
      </c>
      <c r="C234" s="215" t="s">
        <v>71</v>
      </c>
      <c r="D234" s="216">
        <v>4395</v>
      </c>
    </row>
    <row r="235" spans="1:4" ht="56.25">
      <c r="A235" s="214" t="s">
        <v>690</v>
      </c>
      <c r="B235" s="215" t="s">
        <v>462</v>
      </c>
      <c r="C235" s="215" t="s">
        <v>75</v>
      </c>
      <c r="D235" s="216">
        <v>52</v>
      </c>
    </row>
    <row r="236" spans="1:4" ht="56.25">
      <c r="A236" s="227" t="s">
        <v>85</v>
      </c>
      <c r="B236" s="228" t="s">
        <v>691</v>
      </c>
      <c r="C236" s="228"/>
      <c r="D236" s="229">
        <f>D237+D241</f>
        <v>3089.7</v>
      </c>
    </row>
    <row r="237" spans="1:4" ht="18.75">
      <c r="A237" s="214" t="s">
        <v>113</v>
      </c>
      <c r="B237" s="215" t="s">
        <v>692</v>
      </c>
      <c r="C237" s="215"/>
      <c r="D237" s="216">
        <f>D238</f>
        <v>2868</v>
      </c>
    </row>
    <row r="238" spans="1:4" ht="153" customHeight="1">
      <c r="A238" s="214" t="s">
        <v>851</v>
      </c>
      <c r="B238" s="215" t="s">
        <v>693</v>
      </c>
      <c r="C238" s="215"/>
      <c r="D238" s="216">
        <f>D239</f>
        <v>2868</v>
      </c>
    </row>
    <row r="239" spans="1:4" ht="161.25" customHeight="1">
      <c r="A239" s="214" t="s">
        <v>851</v>
      </c>
      <c r="B239" s="215" t="s">
        <v>540</v>
      </c>
      <c r="C239" s="215"/>
      <c r="D239" s="216">
        <f>D240</f>
        <v>2868</v>
      </c>
    </row>
    <row r="240" spans="1:4" ht="37.5">
      <c r="A240" s="220" t="s">
        <v>82</v>
      </c>
      <c r="B240" s="215" t="s">
        <v>540</v>
      </c>
      <c r="C240" s="215" t="s">
        <v>83</v>
      </c>
      <c r="D240" s="216">
        <v>2868</v>
      </c>
    </row>
    <row r="241" spans="1:4" ht="18.75">
      <c r="A241" s="214" t="s">
        <v>86</v>
      </c>
      <c r="B241" s="215" t="s">
        <v>694</v>
      </c>
      <c r="C241" s="215"/>
      <c r="D241" s="216">
        <f>D242</f>
        <v>221.7</v>
      </c>
    </row>
    <row r="242" spans="1:4" ht="150">
      <c r="A242" s="214" t="s">
        <v>851</v>
      </c>
      <c r="B242" s="215" t="s">
        <v>695</v>
      </c>
      <c r="C242" s="215"/>
      <c r="D242" s="216">
        <f>D243</f>
        <v>221.7</v>
      </c>
    </row>
    <row r="243" spans="1:4" ht="75">
      <c r="A243" s="214" t="s">
        <v>463</v>
      </c>
      <c r="B243" s="215" t="s">
        <v>464</v>
      </c>
      <c r="C243" s="215"/>
      <c r="D243" s="216">
        <f>D244</f>
        <v>221.7</v>
      </c>
    </row>
    <row r="244" spans="1:4" ht="93.75">
      <c r="A244" s="214" t="s">
        <v>696</v>
      </c>
      <c r="B244" s="215" t="s">
        <v>464</v>
      </c>
      <c r="C244" s="215" t="s">
        <v>71</v>
      </c>
      <c r="D244" s="216">
        <v>221.7</v>
      </c>
    </row>
    <row r="245" spans="1:4" ht="18.75">
      <c r="A245" s="227" t="s">
        <v>88</v>
      </c>
      <c r="B245" s="228" t="s">
        <v>697</v>
      </c>
      <c r="C245" s="228"/>
      <c r="D245" s="229">
        <f>D246+D255+D258</f>
        <v>875</v>
      </c>
    </row>
    <row r="246" spans="1:4" ht="75">
      <c r="A246" s="214" t="s">
        <v>763</v>
      </c>
      <c r="B246" s="215" t="s">
        <v>699</v>
      </c>
      <c r="C246" s="215"/>
      <c r="D246" s="216">
        <f>D247+D249+D251+D253</f>
        <v>640</v>
      </c>
    </row>
    <row r="247" spans="1:4" ht="75">
      <c r="A247" s="214" t="s">
        <v>89</v>
      </c>
      <c r="B247" s="215" t="s">
        <v>469</v>
      </c>
      <c r="C247" s="215"/>
      <c r="D247" s="216">
        <f>D248</f>
        <v>150</v>
      </c>
    </row>
    <row r="248" spans="1:4" ht="112.5">
      <c r="A248" s="214" t="s">
        <v>700</v>
      </c>
      <c r="B248" s="215" t="s">
        <v>469</v>
      </c>
      <c r="C248" s="215" t="s">
        <v>83</v>
      </c>
      <c r="D248" s="216">
        <v>150</v>
      </c>
    </row>
    <row r="249" spans="1:4" ht="37.5">
      <c r="A249" s="214" t="s">
        <v>90</v>
      </c>
      <c r="B249" s="215" t="s">
        <v>470</v>
      </c>
      <c r="C249" s="215"/>
      <c r="D249" s="216">
        <v>50</v>
      </c>
    </row>
    <row r="250" spans="1:4" ht="56.25">
      <c r="A250" s="214" t="s">
        <v>701</v>
      </c>
      <c r="B250" s="215" t="s">
        <v>470</v>
      </c>
      <c r="C250" s="215" t="s">
        <v>71</v>
      </c>
      <c r="D250" s="216">
        <v>50</v>
      </c>
    </row>
    <row r="251" spans="1:4" ht="37.5">
      <c r="A251" s="214" t="s">
        <v>91</v>
      </c>
      <c r="B251" s="215" t="s">
        <v>471</v>
      </c>
      <c r="C251" s="215"/>
      <c r="D251" s="216">
        <v>200</v>
      </c>
    </row>
    <row r="252" spans="1:4" ht="93.75">
      <c r="A252" s="214" t="s">
        <v>702</v>
      </c>
      <c r="B252" s="215" t="s">
        <v>471</v>
      </c>
      <c r="C252" s="215" t="s">
        <v>95</v>
      </c>
      <c r="D252" s="216">
        <v>200</v>
      </c>
    </row>
    <row r="253" spans="1:4" ht="37.5">
      <c r="A253" s="214" t="s">
        <v>472</v>
      </c>
      <c r="B253" s="215" t="s">
        <v>473</v>
      </c>
      <c r="C253" s="215"/>
      <c r="D253" s="216">
        <f>D254</f>
        <v>240</v>
      </c>
    </row>
    <row r="254" spans="1:4" ht="75">
      <c r="A254" s="214" t="s">
        <v>703</v>
      </c>
      <c r="B254" s="215" t="s">
        <v>473</v>
      </c>
      <c r="C254" s="215" t="s">
        <v>71</v>
      </c>
      <c r="D254" s="216">
        <v>240</v>
      </c>
    </row>
    <row r="255" spans="1:4" ht="37.5">
      <c r="A255" s="214" t="s">
        <v>764</v>
      </c>
      <c r="B255" s="215" t="s">
        <v>705</v>
      </c>
      <c r="C255" s="215"/>
      <c r="D255" s="216">
        <v>100</v>
      </c>
    </row>
    <row r="256" spans="1:4" ht="18.75">
      <c r="A256" s="214" t="s">
        <v>474</v>
      </c>
      <c r="B256" s="215" t="s">
        <v>475</v>
      </c>
      <c r="C256" s="215"/>
      <c r="D256" s="216">
        <v>100</v>
      </c>
    </row>
    <row r="257" spans="1:4" ht="56.25">
      <c r="A257" s="214" t="s">
        <v>706</v>
      </c>
      <c r="B257" s="215" t="s">
        <v>475</v>
      </c>
      <c r="C257" s="215" t="s">
        <v>83</v>
      </c>
      <c r="D257" s="216">
        <v>100</v>
      </c>
    </row>
    <row r="258" spans="1:4" ht="37.5">
      <c r="A258" s="214" t="s">
        <v>772</v>
      </c>
      <c r="B258" s="215" t="s">
        <v>707</v>
      </c>
      <c r="C258" s="215"/>
      <c r="D258" s="216">
        <v>135</v>
      </c>
    </row>
    <row r="259" spans="1:4" ht="56.25">
      <c r="A259" s="214" t="s">
        <v>476</v>
      </c>
      <c r="B259" s="215" t="s">
        <v>477</v>
      </c>
      <c r="C259" s="215"/>
      <c r="D259" s="216">
        <f>D260</f>
        <v>135</v>
      </c>
    </row>
    <row r="260" spans="1:4" ht="112.5">
      <c r="A260" s="214" t="s">
        <v>708</v>
      </c>
      <c r="B260" s="215" t="s">
        <v>477</v>
      </c>
      <c r="C260" s="215" t="s">
        <v>95</v>
      </c>
      <c r="D260" s="216">
        <v>135</v>
      </c>
    </row>
    <row r="261" spans="1:4" ht="18.75">
      <c r="A261" s="227" t="s">
        <v>92</v>
      </c>
      <c r="B261" s="228" t="s">
        <v>709</v>
      </c>
      <c r="C261" s="228"/>
      <c r="D261" s="229">
        <f>D262</f>
        <v>36052.156</v>
      </c>
    </row>
    <row r="262" spans="1:4" ht="18.75">
      <c r="A262" s="214" t="s">
        <v>92</v>
      </c>
      <c r="B262" s="215" t="s">
        <v>710</v>
      </c>
      <c r="C262" s="215"/>
      <c r="D262" s="216">
        <f>D263+D265+D267+D269+D271+D274+D276+D279+D281+D283+D285+D287+D290+D292</f>
        <v>36052.156</v>
      </c>
    </row>
    <row r="263" spans="1:4" ht="56.25">
      <c r="A263" s="214" t="s">
        <v>478</v>
      </c>
      <c r="B263" s="215" t="s">
        <v>479</v>
      </c>
      <c r="C263" s="215"/>
      <c r="D263" s="216">
        <f>D264</f>
        <v>1814.156</v>
      </c>
    </row>
    <row r="264" spans="1:4" ht="150">
      <c r="A264" s="220" t="s">
        <v>711</v>
      </c>
      <c r="B264" s="215" t="s">
        <v>479</v>
      </c>
      <c r="C264" s="215" t="s">
        <v>69</v>
      </c>
      <c r="D264" s="216">
        <v>1814.156</v>
      </c>
    </row>
    <row r="265" spans="1:4" ht="18.75">
      <c r="A265" s="214" t="s">
        <v>67</v>
      </c>
      <c r="B265" s="215" t="s">
        <v>427</v>
      </c>
      <c r="C265" s="215"/>
      <c r="D265" s="216">
        <f>D266</f>
        <v>855.769</v>
      </c>
    </row>
    <row r="266" spans="1:4" ht="112.5">
      <c r="A266" s="214" t="s">
        <v>712</v>
      </c>
      <c r="B266" s="215" t="s">
        <v>427</v>
      </c>
      <c r="C266" s="215" t="s">
        <v>69</v>
      </c>
      <c r="D266" s="216">
        <v>855.769</v>
      </c>
    </row>
    <row r="267" spans="1:4" ht="56.25">
      <c r="A267" s="214" t="s">
        <v>143</v>
      </c>
      <c r="B267" s="215" t="s">
        <v>552</v>
      </c>
      <c r="C267" s="215"/>
      <c r="D267" s="216">
        <f>D268</f>
        <v>1157.3</v>
      </c>
    </row>
    <row r="268" spans="1:4" ht="75">
      <c r="A268" s="214" t="s">
        <v>713</v>
      </c>
      <c r="B268" s="215" t="s">
        <v>552</v>
      </c>
      <c r="C268" s="215" t="s">
        <v>138</v>
      </c>
      <c r="D268" s="216">
        <v>1157.3</v>
      </c>
    </row>
    <row r="269" spans="1:4" ht="56.25">
      <c r="A269" s="214" t="s">
        <v>553</v>
      </c>
      <c r="B269" s="215" t="s">
        <v>554</v>
      </c>
      <c r="C269" s="215"/>
      <c r="D269" s="268">
        <f>D270</f>
        <v>72.1</v>
      </c>
    </row>
    <row r="270" spans="1:4" ht="75">
      <c r="A270" s="214" t="s">
        <v>714</v>
      </c>
      <c r="B270" s="215" t="s">
        <v>554</v>
      </c>
      <c r="C270" s="215" t="s">
        <v>138</v>
      </c>
      <c r="D270" s="268">
        <v>72.1</v>
      </c>
    </row>
    <row r="271" spans="1:4" ht="243.75">
      <c r="A271" s="358" t="s">
        <v>1053</v>
      </c>
      <c r="B271" s="215" t="s">
        <v>541</v>
      </c>
      <c r="C271" s="215"/>
      <c r="D271" s="268">
        <f>D272+D273</f>
        <v>43.7</v>
      </c>
    </row>
    <row r="272" spans="1:4" ht="93.75">
      <c r="A272" s="220" t="s">
        <v>68</v>
      </c>
      <c r="B272" s="215" t="s">
        <v>541</v>
      </c>
      <c r="C272" s="215" t="s">
        <v>69</v>
      </c>
      <c r="D272" s="216">
        <v>27.2</v>
      </c>
    </row>
    <row r="273" spans="1:4" ht="37.5">
      <c r="A273" s="220" t="s">
        <v>70</v>
      </c>
      <c r="B273" s="215" t="s">
        <v>541</v>
      </c>
      <c r="C273" s="215" t="s">
        <v>71</v>
      </c>
      <c r="D273" s="216">
        <v>16.5</v>
      </c>
    </row>
    <row r="274" spans="1:4" ht="138.75" customHeight="1">
      <c r="A274" s="214" t="s">
        <v>1083</v>
      </c>
      <c r="B274" s="215" t="s">
        <v>480</v>
      </c>
      <c r="C274" s="215"/>
      <c r="D274" s="268">
        <f>D275</f>
        <v>58.2</v>
      </c>
    </row>
    <row r="275" spans="1:4" ht="37.5">
      <c r="A275" s="220" t="s">
        <v>70</v>
      </c>
      <c r="B275" s="215" t="s">
        <v>480</v>
      </c>
      <c r="C275" s="215" t="s">
        <v>71</v>
      </c>
      <c r="D275" s="268">
        <v>58.2</v>
      </c>
    </row>
    <row r="276" spans="1:4" ht="243.75">
      <c r="A276" s="220" t="s">
        <v>93</v>
      </c>
      <c r="B276" s="215" t="s">
        <v>481</v>
      </c>
      <c r="C276" s="215"/>
      <c r="D276" s="216">
        <f>D277</f>
        <v>136.7</v>
      </c>
    </row>
    <row r="277" spans="1:4" ht="337.5">
      <c r="A277" s="220" t="s">
        <v>715</v>
      </c>
      <c r="B277" s="215" t="s">
        <v>481</v>
      </c>
      <c r="C277" s="215" t="s">
        <v>69</v>
      </c>
      <c r="D277" s="216">
        <v>136.7</v>
      </c>
    </row>
    <row r="278" spans="1:4" ht="281.25">
      <c r="A278" s="220" t="s">
        <v>716</v>
      </c>
      <c r="B278" s="215" t="s">
        <v>481</v>
      </c>
      <c r="C278" s="215" t="s">
        <v>71</v>
      </c>
      <c r="D278" s="216">
        <v>0</v>
      </c>
    </row>
    <row r="279" spans="1:4" ht="150">
      <c r="A279" s="220" t="s">
        <v>555</v>
      </c>
      <c r="B279" s="215" t="s">
        <v>556</v>
      </c>
      <c r="C279" s="215"/>
      <c r="D279" s="268">
        <f>D280</f>
        <v>4.5</v>
      </c>
    </row>
    <row r="280" spans="1:4" ht="187.5">
      <c r="A280" s="220" t="s">
        <v>717</v>
      </c>
      <c r="B280" s="215" t="s">
        <v>556</v>
      </c>
      <c r="C280" s="215" t="s">
        <v>71</v>
      </c>
      <c r="D280" s="268">
        <v>4.5</v>
      </c>
    </row>
    <row r="281" spans="1:4" ht="262.5">
      <c r="A281" s="220" t="s">
        <v>557</v>
      </c>
      <c r="B281" s="215" t="s">
        <v>558</v>
      </c>
      <c r="C281" s="215"/>
      <c r="D281" s="216">
        <f>D282</f>
        <v>4.5</v>
      </c>
    </row>
    <row r="282" spans="1:4" ht="281.25">
      <c r="A282" s="220" t="s">
        <v>718</v>
      </c>
      <c r="B282" s="215" t="s">
        <v>558</v>
      </c>
      <c r="C282" s="215" t="s">
        <v>71</v>
      </c>
      <c r="D282" s="216">
        <v>4.5</v>
      </c>
    </row>
    <row r="283" spans="1:4" ht="189" customHeight="1">
      <c r="A283" s="282" t="s">
        <v>854</v>
      </c>
      <c r="B283" s="215" t="s">
        <v>559</v>
      </c>
      <c r="C283" s="215"/>
      <c r="D283" s="216">
        <f>D284</f>
        <v>285.4</v>
      </c>
    </row>
    <row r="284" spans="1:4" ht="18.75">
      <c r="A284" s="282" t="s">
        <v>137</v>
      </c>
      <c r="B284" s="215" t="s">
        <v>559</v>
      </c>
      <c r="C284" s="215" t="s">
        <v>138</v>
      </c>
      <c r="D284" s="216">
        <v>285.4</v>
      </c>
    </row>
    <row r="285" spans="1:4" ht="168.75">
      <c r="A285" s="282" t="s">
        <v>830</v>
      </c>
      <c r="B285" s="215" t="s">
        <v>560</v>
      </c>
      <c r="C285" s="215"/>
      <c r="D285" s="216">
        <f>D286</f>
        <v>10</v>
      </c>
    </row>
    <row r="286" spans="1:4" ht="206.25">
      <c r="A286" s="282" t="s">
        <v>845</v>
      </c>
      <c r="B286" s="215" t="s">
        <v>560</v>
      </c>
      <c r="C286" s="215" t="s">
        <v>71</v>
      </c>
      <c r="D286" s="216">
        <v>10</v>
      </c>
    </row>
    <row r="287" spans="1:4" ht="112.5">
      <c r="A287" s="214" t="s">
        <v>279</v>
      </c>
      <c r="B287" s="215" t="s">
        <v>428</v>
      </c>
      <c r="C287" s="215"/>
      <c r="D287" s="268">
        <f>D288+D289</f>
        <v>404.032</v>
      </c>
    </row>
    <row r="288" spans="1:4" ht="206.25">
      <c r="A288" s="220" t="s">
        <v>719</v>
      </c>
      <c r="B288" s="215" t="s">
        <v>428</v>
      </c>
      <c r="C288" s="215" t="s">
        <v>69</v>
      </c>
      <c r="D288" s="216">
        <v>398.032</v>
      </c>
    </row>
    <row r="289" spans="1:4" ht="150">
      <c r="A289" s="220" t="s">
        <v>720</v>
      </c>
      <c r="B289" s="215" t="s">
        <v>428</v>
      </c>
      <c r="C289" s="215" t="s">
        <v>71</v>
      </c>
      <c r="D289" s="216">
        <v>6</v>
      </c>
    </row>
    <row r="290" spans="1:4" ht="56.25">
      <c r="A290" s="214" t="s">
        <v>94</v>
      </c>
      <c r="B290" s="215" t="s">
        <v>482</v>
      </c>
      <c r="C290" s="215"/>
      <c r="D290" s="268">
        <f>D291</f>
        <v>1500</v>
      </c>
    </row>
    <row r="291" spans="1:4" ht="75">
      <c r="A291" s="214" t="s">
        <v>721</v>
      </c>
      <c r="B291" s="215" t="s">
        <v>482</v>
      </c>
      <c r="C291" s="215" t="s">
        <v>75</v>
      </c>
      <c r="D291" s="268">
        <v>1500</v>
      </c>
    </row>
    <row r="292" spans="1:4" ht="18.75">
      <c r="A292" s="214" t="s">
        <v>846</v>
      </c>
      <c r="B292" s="215" t="s">
        <v>483</v>
      </c>
      <c r="C292" s="215"/>
      <c r="D292" s="268">
        <f>D293+D294+D295</f>
        <v>29705.799</v>
      </c>
    </row>
    <row r="293" spans="1:4" ht="56.25">
      <c r="A293" s="214" t="s">
        <v>722</v>
      </c>
      <c r="B293" s="215" t="s">
        <v>483</v>
      </c>
      <c r="C293" s="215" t="s">
        <v>71</v>
      </c>
      <c r="D293" s="268">
        <v>290</v>
      </c>
    </row>
    <row r="294" spans="1:4" ht="56.25">
      <c r="A294" s="214" t="s">
        <v>723</v>
      </c>
      <c r="B294" s="215" t="s">
        <v>483</v>
      </c>
      <c r="C294" s="215" t="s">
        <v>83</v>
      </c>
      <c r="D294" s="268">
        <v>4335.799</v>
      </c>
    </row>
    <row r="295" spans="1:4" ht="37.5">
      <c r="A295" s="214" t="s">
        <v>724</v>
      </c>
      <c r="B295" s="215" t="s">
        <v>483</v>
      </c>
      <c r="C295" s="215" t="s">
        <v>75</v>
      </c>
      <c r="D295" s="268">
        <f>25000+80</f>
        <v>25080</v>
      </c>
    </row>
  </sheetData>
  <sheetProtection/>
  <mergeCells count="5">
    <mergeCell ref="A5:D5"/>
    <mergeCell ref="A8:A9"/>
    <mergeCell ref="B8:B9"/>
    <mergeCell ref="C8:C9"/>
    <mergeCell ref="D8:D9"/>
  </mergeCells>
  <printOptions/>
  <pageMargins left="0.984251968503937" right="0.1968503937007874" top="0.1968503937007874" bottom="0.1968503937007874" header="0.31496062992125984" footer="0.31496062992125984"/>
  <pageSetup fitToHeight="20" fitToWidth="1"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pageSetUpPr fitToPage="1"/>
  </sheetPr>
  <dimension ref="A1:F274"/>
  <sheetViews>
    <sheetView zoomScalePageLayoutView="0" workbookViewId="0" topLeftCell="A1">
      <selection activeCell="D15" sqref="D15"/>
    </sheetView>
  </sheetViews>
  <sheetFormatPr defaultColWidth="9.00390625" defaultRowHeight="12.75"/>
  <cols>
    <col min="1" max="1" width="55.625" style="206" customWidth="1"/>
    <col min="2" max="2" width="19.25390625" style="206" customWidth="1"/>
    <col min="3" max="3" width="10.625" style="206" customWidth="1"/>
    <col min="4" max="4" width="17.125" style="206" customWidth="1"/>
    <col min="5" max="5" width="18.25390625" style="206" customWidth="1"/>
    <col min="6" max="16384" width="9.125" style="206" customWidth="1"/>
  </cols>
  <sheetData>
    <row r="1" ht="18.75">
      <c r="E1" s="207" t="s">
        <v>725</v>
      </c>
    </row>
    <row r="2" ht="18.75">
      <c r="E2" s="207" t="s">
        <v>145</v>
      </c>
    </row>
    <row r="3" ht="18.75">
      <c r="E3" s="207" t="s">
        <v>45</v>
      </c>
    </row>
    <row r="4" ht="18.75">
      <c r="E4" s="207" t="s">
        <v>742</v>
      </c>
    </row>
    <row r="5" spans="1:5" ht="55.5" customHeight="1">
      <c r="A5" s="369" t="s">
        <v>809</v>
      </c>
      <c r="B5" s="369"/>
      <c r="C5" s="369"/>
      <c r="D5" s="369"/>
      <c r="E5" s="369"/>
    </row>
    <row r="7" spans="1:5" ht="18.75">
      <c r="A7" s="232"/>
      <c r="B7" s="232"/>
      <c r="C7" s="231"/>
      <c r="D7" s="377" t="s">
        <v>729</v>
      </c>
      <c r="E7" s="378"/>
    </row>
    <row r="8" spans="1:5" ht="18.75">
      <c r="A8" s="372" t="s">
        <v>62</v>
      </c>
      <c r="B8" s="372" t="s">
        <v>64</v>
      </c>
      <c r="C8" s="374" t="s">
        <v>65</v>
      </c>
      <c r="D8" s="379" t="s">
        <v>561</v>
      </c>
      <c r="E8" s="368" t="s">
        <v>562</v>
      </c>
    </row>
    <row r="9" spans="1:5" ht="18.75">
      <c r="A9" s="373"/>
      <c r="B9" s="373" t="s">
        <v>169</v>
      </c>
      <c r="C9" s="375" t="s">
        <v>170</v>
      </c>
      <c r="D9" s="379" t="s">
        <v>329</v>
      </c>
      <c r="E9" s="368" t="s">
        <v>329</v>
      </c>
    </row>
    <row r="10" spans="1:5" s="224" customFormat="1" ht="11.25">
      <c r="A10" s="233">
        <v>1</v>
      </c>
      <c r="B10" s="233">
        <v>2</v>
      </c>
      <c r="C10" s="233">
        <v>3</v>
      </c>
      <c r="D10" s="223">
        <v>4</v>
      </c>
      <c r="E10" s="223">
        <v>5</v>
      </c>
    </row>
    <row r="11" spans="1:5" ht="18.75">
      <c r="A11" s="213" t="s">
        <v>171</v>
      </c>
      <c r="B11" s="211"/>
      <c r="C11" s="211"/>
      <c r="D11" s="212">
        <f>D12+D41+D57+D70+D124+D168+D215+D223+D239+D181</f>
        <v>526402.7080000001</v>
      </c>
      <c r="E11" s="212">
        <f>E12+E41+E57+E70+E124+E168+E215+E223+E239+E181</f>
        <v>531689.858</v>
      </c>
    </row>
    <row r="12" spans="1:5" ht="37.5">
      <c r="A12" s="227" t="s">
        <v>758</v>
      </c>
      <c r="B12" s="228" t="s">
        <v>569</v>
      </c>
      <c r="C12" s="228"/>
      <c r="D12" s="229">
        <f>D13+D24+D29+D32+D38</f>
        <v>1132</v>
      </c>
      <c r="E12" s="229">
        <f>E13+E24+E29+E32+E38</f>
        <v>1132</v>
      </c>
    </row>
    <row r="13" spans="1:5" ht="56.25">
      <c r="A13" s="214" t="s">
        <v>761</v>
      </c>
      <c r="B13" s="215" t="s">
        <v>571</v>
      </c>
      <c r="C13" s="215"/>
      <c r="D13" s="216">
        <f>D14+D16+D18+D20+D22</f>
        <v>900</v>
      </c>
      <c r="E13" s="216">
        <f>E14+E16+E18+E20+E22</f>
        <v>900</v>
      </c>
    </row>
    <row r="14" spans="1:5" ht="112.5">
      <c r="A14" s="214" t="s">
        <v>430</v>
      </c>
      <c r="B14" s="215" t="s">
        <v>431</v>
      </c>
      <c r="C14" s="215"/>
      <c r="D14" s="216">
        <f>D15</f>
        <v>300</v>
      </c>
      <c r="E14" s="216">
        <f>E15</f>
        <v>300</v>
      </c>
    </row>
    <row r="15" spans="1:5" ht="131.25">
      <c r="A15" s="214" t="s">
        <v>572</v>
      </c>
      <c r="B15" s="215" t="s">
        <v>431</v>
      </c>
      <c r="C15" s="215" t="s">
        <v>75</v>
      </c>
      <c r="D15" s="216">
        <v>300</v>
      </c>
      <c r="E15" s="216">
        <v>300</v>
      </c>
    </row>
    <row r="16" spans="1:5" ht="75">
      <c r="A16" s="214" t="s">
        <v>432</v>
      </c>
      <c r="B16" s="215" t="s">
        <v>433</v>
      </c>
      <c r="C16" s="215"/>
      <c r="D16" s="216">
        <f>D17</f>
        <v>50</v>
      </c>
      <c r="E16" s="216">
        <f>E17</f>
        <v>50</v>
      </c>
    </row>
    <row r="17" spans="1:5" ht="93.75">
      <c r="A17" s="214" t="s">
        <v>573</v>
      </c>
      <c r="B17" s="215" t="s">
        <v>433</v>
      </c>
      <c r="C17" s="215" t="s">
        <v>75</v>
      </c>
      <c r="D17" s="216">
        <v>50</v>
      </c>
      <c r="E17" s="216">
        <v>50</v>
      </c>
    </row>
    <row r="18" spans="1:5" ht="93.75">
      <c r="A18" s="214" t="s">
        <v>434</v>
      </c>
      <c r="B18" s="215" t="s">
        <v>435</v>
      </c>
      <c r="C18" s="215"/>
      <c r="D18" s="216">
        <f>D19</f>
        <v>50</v>
      </c>
      <c r="E18" s="216">
        <f>E19</f>
        <v>50</v>
      </c>
    </row>
    <row r="19" spans="1:5" ht="112.5">
      <c r="A19" s="214" t="s">
        <v>574</v>
      </c>
      <c r="B19" s="215" t="s">
        <v>435</v>
      </c>
      <c r="C19" s="215" t="s">
        <v>75</v>
      </c>
      <c r="D19" s="216">
        <v>50</v>
      </c>
      <c r="E19" s="216">
        <v>50</v>
      </c>
    </row>
    <row r="20" spans="1:5" ht="93.75">
      <c r="A20" s="214" t="s">
        <v>436</v>
      </c>
      <c r="B20" s="215" t="s">
        <v>437</v>
      </c>
      <c r="C20" s="215"/>
      <c r="D20" s="216">
        <f>D21</f>
        <v>500</v>
      </c>
      <c r="E20" s="216">
        <f>E21</f>
        <v>500</v>
      </c>
    </row>
    <row r="21" spans="1:5" ht="112.5">
      <c r="A21" s="214" t="s">
        <v>575</v>
      </c>
      <c r="B21" s="215" t="s">
        <v>437</v>
      </c>
      <c r="C21" s="215" t="s">
        <v>75</v>
      </c>
      <c r="D21" s="216">
        <v>500</v>
      </c>
      <c r="E21" s="216">
        <v>500</v>
      </c>
    </row>
    <row r="22" spans="1:5" ht="37.5">
      <c r="A22" s="214" t="s">
        <v>831</v>
      </c>
      <c r="B22" s="215" t="s">
        <v>783</v>
      </c>
      <c r="C22" s="215"/>
      <c r="D22" s="216">
        <f>D23</f>
        <v>0</v>
      </c>
      <c r="E22" s="216">
        <f>E23</f>
        <v>0</v>
      </c>
    </row>
    <row r="23" spans="1:5" ht="56.25">
      <c r="A23" s="214" t="s">
        <v>832</v>
      </c>
      <c r="B23" s="215" t="s">
        <v>783</v>
      </c>
      <c r="C23" s="215" t="s">
        <v>75</v>
      </c>
      <c r="D23" s="216"/>
      <c r="E23" s="216"/>
    </row>
    <row r="24" spans="1:5" ht="56.25">
      <c r="A24" s="214" t="s">
        <v>760</v>
      </c>
      <c r="B24" s="215" t="s">
        <v>576</v>
      </c>
      <c r="C24" s="215"/>
      <c r="D24" s="216">
        <f>D25+D27</f>
        <v>82</v>
      </c>
      <c r="E24" s="216">
        <f>E25+E27</f>
        <v>82</v>
      </c>
    </row>
    <row r="25" spans="1:5" ht="56.25">
      <c r="A25" s="214" t="s">
        <v>98</v>
      </c>
      <c r="B25" s="215" t="s">
        <v>484</v>
      </c>
      <c r="C25" s="215"/>
      <c r="D25" s="216">
        <f>D26</f>
        <v>50</v>
      </c>
      <c r="E25" s="216">
        <f>E26</f>
        <v>50</v>
      </c>
    </row>
    <row r="26" spans="1:5" ht="75">
      <c r="A26" s="214" t="s">
        <v>577</v>
      </c>
      <c r="B26" s="215" t="s">
        <v>484</v>
      </c>
      <c r="C26" s="215" t="s">
        <v>75</v>
      </c>
      <c r="D26" s="216">
        <v>50</v>
      </c>
      <c r="E26" s="216">
        <v>50</v>
      </c>
    </row>
    <row r="27" spans="1:5" ht="56.25">
      <c r="A27" s="214" t="s">
        <v>99</v>
      </c>
      <c r="B27" s="215" t="s">
        <v>485</v>
      </c>
      <c r="C27" s="215"/>
      <c r="D27" s="216">
        <v>32</v>
      </c>
      <c r="E27" s="216">
        <v>32</v>
      </c>
    </row>
    <row r="28" spans="1:5" ht="93.75">
      <c r="A28" s="214" t="s">
        <v>578</v>
      </c>
      <c r="B28" s="215" t="s">
        <v>485</v>
      </c>
      <c r="C28" s="215" t="s">
        <v>71</v>
      </c>
      <c r="D28" s="216">
        <v>32</v>
      </c>
      <c r="E28" s="216">
        <v>32</v>
      </c>
    </row>
    <row r="29" spans="1:5" ht="93.75">
      <c r="A29" s="214" t="s">
        <v>782</v>
      </c>
      <c r="B29" s="215" t="s">
        <v>579</v>
      </c>
      <c r="C29" s="215"/>
      <c r="D29" s="216">
        <f>D30</f>
        <v>0</v>
      </c>
      <c r="E29" s="216">
        <f>E30</f>
        <v>0</v>
      </c>
    </row>
    <row r="30" spans="1:5" ht="37.5">
      <c r="A30" s="214" t="s">
        <v>749</v>
      </c>
      <c r="B30" s="215" t="s">
        <v>750</v>
      </c>
      <c r="C30" s="215"/>
      <c r="D30" s="216">
        <f>D31</f>
        <v>0</v>
      </c>
      <c r="E30" s="216">
        <f>E31</f>
        <v>0</v>
      </c>
    </row>
    <row r="31" spans="1:5" ht="56.25">
      <c r="A31" s="214" t="s">
        <v>834</v>
      </c>
      <c r="B31" s="215" t="s">
        <v>750</v>
      </c>
      <c r="C31" s="215" t="s">
        <v>138</v>
      </c>
      <c r="D31" s="216"/>
      <c r="E31" s="216"/>
    </row>
    <row r="32" spans="1:5" ht="56.25">
      <c r="A32" s="214" t="s">
        <v>762</v>
      </c>
      <c r="B32" s="215" t="s">
        <v>581</v>
      </c>
      <c r="C32" s="215"/>
      <c r="D32" s="216">
        <f>D33+D35</f>
        <v>150</v>
      </c>
      <c r="E32" s="216">
        <f>E33+E35</f>
        <v>150</v>
      </c>
    </row>
    <row r="33" spans="1:5" ht="37.5">
      <c r="A33" s="274" t="s">
        <v>743</v>
      </c>
      <c r="B33" s="215" t="s">
        <v>745</v>
      </c>
      <c r="C33" s="215"/>
      <c r="D33" s="216">
        <f>D34</f>
        <v>50</v>
      </c>
      <c r="E33" s="216">
        <f>E34</f>
        <v>50</v>
      </c>
    </row>
    <row r="34" spans="1:5" ht="37.5">
      <c r="A34" s="274" t="s">
        <v>70</v>
      </c>
      <c r="B34" s="215" t="s">
        <v>745</v>
      </c>
      <c r="C34" s="215" t="s">
        <v>71</v>
      </c>
      <c r="D34" s="216">
        <v>50</v>
      </c>
      <c r="E34" s="216">
        <v>50</v>
      </c>
    </row>
    <row r="35" spans="1:5" ht="93.75">
      <c r="A35" s="214" t="s">
        <v>438</v>
      </c>
      <c r="B35" s="215" t="s">
        <v>582</v>
      </c>
      <c r="C35" s="215"/>
      <c r="D35" s="216">
        <f>D36</f>
        <v>100</v>
      </c>
      <c r="E35" s="216">
        <f>E36</f>
        <v>100</v>
      </c>
    </row>
    <row r="36" spans="1:5" ht="93.75">
      <c r="A36" s="214" t="s">
        <v>438</v>
      </c>
      <c r="B36" s="215" t="s">
        <v>439</v>
      </c>
      <c r="C36" s="215"/>
      <c r="D36" s="216">
        <f>D37</f>
        <v>100</v>
      </c>
      <c r="E36" s="216">
        <f>E37</f>
        <v>100</v>
      </c>
    </row>
    <row r="37" spans="1:5" ht="112.5">
      <c r="A37" s="214" t="s">
        <v>583</v>
      </c>
      <c r="B37" s="215" t="s">
        <v>439</v>
      </c>
      <c r="C37" s="215" t="s">
        <v>75</v>
      </c>
      <c r="D37" s="216">
        <v>100</v>
      </c>
      <c r="E37" s="216">
        <v>100</v>
      </c>
    </row>
    <row r="38" spans="1:5" ht="56.25">
      <c r="A38" s="214" t="s">
        <v>785</v>
      </c>
      <c r="B38" s="215" t="s">
        <v>584</v>
      </c>
      <c r="C38" s="215"/>
      <c r="D38" s="216">
        <f>D39</f>
        <v>0</v>
      </c>
      <c r="E38" s="216">
        <f>E39</f>
        <v>0</v>
      </c>
    </row>
    <row r="39" spans="1:5" ht="37.5">
      <c r="A39" s="214" t="s">
        <v>833</v>
      </c>
      <c r="B39" s="215" t="s">
        <v>543</v>
      </c>
      <c r="C39" s="215"/>
      <c r="D39" s="216">
        <f>D40</f>
        <v>0</v>
      </c>
      <c r="E39" s="216">
        <f>E40</f>
        <v>0</v>
      </c>
    </row>
    <row r="40" spans="1:5" ht="56.25">
      <c r="A40" s="214" t="s">
        <v>746</v>
      </c>
      <c r="B40" s="215" t="s">
        <v>543</v>
      </c>
      <c r="C40" s="215" t="s">
        <v>138</v>
      </c>
      <c r="D40" s="216"/>
      <c r="E40" s="216"/>
    </row>
    <row r="41" spans="1:5" ht="56.25">
      <c r="A41" s="227" t="s">
        <v>115</v>
      </c>
      <c r="B41" s="228" t="s">
        <v>585</v>
      </c>
      <c r="C41" s="228"/>
      <c r="D41" s="229">
        <f>D42</f>
        <v>3646.3</v>
      </c>
      <c r="E41" s="229">
        <f>E42</f>
        <v>3646.3</v>
      </c>
    </row>
    <row r="42" spans="1:5" ht="75">
      <c r="A42" s="214" t="s">
        <v>781</v>
      </c>
      <c r="B42" s="215" t="s">
        <v>587</v>
      </c>
      <c r="C42" s="215"/>
      <c r="D42" s="216">
        <f>D43+D46+D49+D51+D53+D55</f>
        <v>3646.3</v>
      </c>
      <c r="E42" s="216">
        <f>E43+E46+E49+E51+E53+E55</f>
        <v>3646.3</v>
      </c>
    </row>
    <row r="43" spans="1:5" ht="37.5">
      <c r="A43" s="214" t="s">
        <v>440</v>
      </c>
      <c r="B43" s="215" t="s">
        <v>441</v>
      </c>
      <c r="C43" s="215"/>
      <c r="D43" s="216">
        <f>D44+D45</f>
        <v>124.60000000000001</v>
      </c>
      <c r="E43" s="216">
        <f>E44+E45</f>
        <v>124.60000000000001</v>
      </c>
    </row>
    <row r="44" spans="1:5" ht="75">
      <c r="A44" s="214" t="s">
        <v>588</v>
      </c>
      <c r="B44" s="215" t="s">
        <v>441</v>
      </c>
      <c r="C44" s="215" t="s">
        <v>71</v>
      </c>
      <c r="D44" s="216">
        <v>88.9</v>
      </c>
      <c r="E44" s="216">
        <v>88.9</v>
      </c>
    </row>
    <row r="45" spans="1:5" ht="56.25">
      <c r="A45" s="214" t="s">
        <v>589</v>
      </c>
      <c r="B45" s="215" t="s">
        <v>441</v>
      </c>
      <c r="C45" s="215" t="s">
        <v>138</v>
      </c>
      <c r="D45" s="216">
        <v>35.7</v>
      </c>
      <c r="E45" s="216">
        <v>35.7</v>
      </c>
    </row>
    <row r="46" spans="1:5" ht="56.25">
      <c r="A46" s="214" t="s">
        <v>442</v>
      </c>
      <c r="B46" s="215" t="s">
        <v>443</v>
      </c>
      <c r="C46" s="215"/>
      <c r="D46" s="216">
        <f>D47+D48</f>
        <v>0</v>
      </c>
      <c r="E46" s="216">
        <f>E47+E48</f>
        <v>0</v>
      </c>
    </row>
    <row r="47" spans="1:5" ht="93.75">
      <c r="A47" s="214" t="s">
        <v>590</v>
      </c>
      <c r="B47" s="215" t="s">
        <v>443</v>
      </c>
      <c r="C47" s="215" t="s">
        <v>71</v>
      </c>
      <c r="D47" s="216">
        <v>0</v>
      </c>
      <c r="E47" s="216">
        <v>0</v>
      </c>
    </row>
    <row r="48" spans="1:5" ht="56.25">
      <c r="A48" s="214" t="s">
        <v>591</v>
      </c>
      <c r="B48" s="215" t="s">
        <v>443</v>
      </c>
      <c r="C48" s="215" t="s">
        <v>138</v>
      </c>
      <c r="D48" s="216">
        <v>0</v>
      </c>
      <c r="E48" s="216">
        <v>0</v>
      </c>
    </row>
    <row r="49" spans="1:5" ht="37.5">
      <c r="A49" s="214" t="s">
        <v>139</v>
      </c>
      <c r="B49" s="215" t="s">
        <v>446</v>
      </c>
      <c r="C49" s="215"/>
      <c r="D49" s="216">
        <f>D50</f>
        <v>21.7</v>
      </c>
      <c r="E49" s="216">
        <f>E50</f>
        <v>21.7</v>
      </c>
    </row>
    <row r="50" spans="1:5" ht="56.25">
      <c r="A50" s="214" t="s">
        <v>593</v>
      </c>
      <c r="B50" s="215" t="s">
        <v>446</v>
      </c>
      <c r="C50" s="215" t="s">
        <v>71</v>
      </c>
      <c r="D50" s="216">
        <v>21.7</v>
      </c>
      <c r="E50" s="216">
        <v>21.7</v>
      </c>
    </row>
    <row r="51" spans="1:5" ht="37.5">
      <c r="A51" s="214" t="s">
        <v>447</v>
      </c>
      <c r="B51" s="215" t="s">
        <v>448</v>
      </c>
      <c r="C51" s="215"/>
      <c r="D51" s="216">
        <f>D52</f>
        <v>0</v>
      </c>
      <c r="E51" s="216">
        <f>E52</f>
        <v>0</v>
      </c>
    </row>
    <row r="52" spans="1:5" ht="75">
      <c r="A52" s="214" t="s">
        <v>594</v>
      </c>
      <c r="B52" s="215" t="s">
        <v>448</v>
      </c>
      <c r="C52" s="215" t="s">
        <v>71</v>
      </c>
      <c r="D52" s="216">
        <v>0</v>
      </c>
      <c r="E52" s="216">
        <v>0</v>
      </c>
    </row>
    <row r="53" spans="1:5" ht="93.75">
      <c r="A53" s="214" t="s">
        <v>544</v>
      </c>
      <c r="B53" s="215" t="s">
        <v>545</v>
      </c>
      <c r="C53" s="215"/>
      <c r="D53" s="216">
        <f>D54</f>
        <v>3500</v>
      </c>
      <c r="E53" s="216">
        <f>E54</f>
        <v>3500</v>
      </c>
    </row>
    <row r="54" spans="1:5" ht="112.5">
      <c r="A54" s="214" t="s">
        <v>1086</v>
      </c>
      <c r="B54" s="215" t="s">
        <v>545</v>
      </c>
      <c r="C54" s="215" t="s">
        <v>138</v>
      </c>
      <c r="D54" s="216">
        <v>3500</v>
      </c>
      <c r="E54" s="216">
        <v>3500</v>
      </c>
    </row>
    <row r="55" spans="1:5" ht="37.5">
      <c r="A55" s="214" t="s">
        <v>751</v>
      </c>
      <c r="B55" s="215" t="s">
        <v>837</v>
      </c>
      <c r="C55" s="215"/>
      <c r="D55" s="216">
        <f>D56</f>
        <v>0</v>
      </c>
      <c r="E55" s="216">
        <f>E56</f>
        <v>0</v>
      </c>
    </row>
    <row r="56" spans="1:5" ht="37.5">
      <c r="A56" s="214" t="s">
        <v>70</v>
      </c>
      <c r="B56" s="215" t="s">
        <v>837</v>
      </c>
      <c r="C56" s="215" t="s">
        <v>71</v>
      </c>
      <c r="D56" s="216"/>
      <c r="E56" s="216"/>
    </row>
    <row r="57" spans="1:5" ht="75">
      <c r="A57" s="227" t="s">
        <v>76</v>
      </c>
      <c r="B57" s="228" t="s">
        <v>595</v>
      </c>
      <c r="C57" s="228"/>
      <c r="D57" s="229">
        <f>D58+D65</f>
        <v>4801.165000000001</v>
      </c>
      <c r="E57" s="229">
        <f>E65+E58</f>
        <v>4801.165000000001</v>
      </c>
    </row>
    <row r="58" spans="1:5" ht="56.25">
      <c r="A58" s="214" t="s">
        <v>596</v>
      </c>
      <c r="B58" s="215" t="s">
        <v>597</v>
      </c>
      <c r="C58" s="215"/>
      <c r="D58" s="216">
        <f>D59+D61+D63</f>
        <v>4307.900000000001</v>
      </c>
      <c r="E58" s="216">
        <f>E59+E61+E63</f>
        <v>4307.900000000001</v>
      </c>
    </row>
    <row r="59" spans="1:5" ht="131.25">
      <c r="A59" s="214" t="s">
        <v>505</v>
      </c>
      <c r="B59" s="215" t="s">
        <v>506</v>
      </c>
      <c r="C59" s="215"/>
      <c r="D59" s="216">
        <f>D60</f>
        <v>733.1</v>
      </c>
      <c r="E59" s="216">
        <f>E60</f>
        <v>733.1</v>
      </c>
    </row>
    <row r="60" spans="1:5" ht="150">
      <c r="A60" s="220" t="s">
        <v>603</v>
      </c>
      <c r="B60" s="215" t="s">
        <v>506</v>
      </c>
      <c r="C60" s="215" t="s">
        <v>83</v>
      </c>
      <c r="D60" s="216">
        <v>733.1</v>
      </c>
      <c r="E60" s="216">
        <v>733.1</v>
      </c>
    </row>
    <row r="61" spans="1:5" ht="187.5">
      <c r="A61" s="220" t="s">
        <v>117</v>
      </c>
      <c r="B61" s="275" t="s">
        <v>850</v>
      </c>
      <c r="C61" s="215"/>
      <c r="D61" s="216">
        <f>D62</f>
        <v>3574.8</v>
      </c>
      <c r="E61" s="216">
        <f>E62</f>
        <v>3574.8</v>
      </c>
    </row>
    <row r="62" spans="1:5" ht="243.75">
      <c r="A62" s="220" t="s">
        <v>604</v>
      </c>
      <c r="B62" s="275" t="s">
        <v>850</v>
      </c>
      <c r="C62" s="215" t="s">
        <v>78</v>
      </c>
      <c r="D62" s="216">
        <v>3574.8</v>
      </c>
      <c r="E62" s="216">
        <v>3574.8</v>
      </c>
    </row>
    <row r="63" spans="1:5" ht="93.75">
      <c r="A63" s="214" t="s">
        <v>507</v>
      </c>
      <c r="B63" s="215" t="s">
        <v>508</v>
      </c>
      <c r="C63" s="215"/>
      <c r="D63" s="216">
        <f>D64</f>
        <v>0</v>
      </c>
      <c r="E63" s="216">
        <f>E64</f>
        <v>0</v>
      </c>
    </row>
    <row r="64" spans="1:5" ht="150">
      <c r="A64" s="220" t="s">
        <v>606</v>
      </c>
      <c r="B64" s="215" t="s">
        <v>508</v>
      </c>
      <c r="C64" s="215"/>
      <c r="D64" s="216">
        <v>0</v>
      </c>
      <c r="E64" s="216">
        <v>0</v>
      </c>
    </row>
    <row r="65" spans="1:5" ht="56.25">
      <c r="A65" s="214" t="s">
        <v>77</v>
      </c>
      <c r="B65" s="215" t="s">
        <v>607</v>
      </c>
      <c r="C65" s="215"/>
      <c r="D65" s="216">
        <f>D66+D68</f>
        <v>493.265</v>
      </c>
      <c r="E65" s="216">
        <f>E66+E68</f>
        <v>493.265</v>
      </c>
    </row>
    <row r="66" spans="1:5" ht="37.5">
      <c r="A66" s="214" t="s">
        <v>118</v>
      </c>
      <c r="B66" s="215" t="s">
        <v>509</v>
      </c>
      <c r="C66" s="215"/>
      <c r="D66" s="216">
        <f>D67</f>
        <v>493.265</v>
      </c>
      <c r="E66" s="216">
        <f>E67</f>
        <v>493.265</v>
      </c>
    </row>
    <row r="67" spans="1:5" ht="75">
      <c r="A67" s="214" t="s">
        <v>608</v>
      </c>
      <c r="B67" s="215" t="s">
        <v>509</v>
      </c>
      <c r="C67" s="215" t="s">
        <v>71</v>
      </c>
      <c r="D67" s="216">
        <v>493.265</v>
      </c>
      <c r="E67" s="216">
        <v>493.265</v>
      </c>
    </row>
    <row r="68" spans="1:5" ht="37.5">
      <c r="A68" s="214" t="s">
        <v>836</v>
      </c>
      <c r="B68" s="215" t="s">
        <v>787</v>
      </c>
      <c r="C68" s="215"/>
      <c r="D68" s="216">
        <f>D69</f>
        <v>0</v>
      </c>
      <c r="E68" s="216">
        <f>E69</f>
        <v>0</v>
      </c>
    </row>
    <row r="69" spans="1:5" ht="56.25">
      <c r="A69" s="214" t="s">
        <v>835</v>
      </c>
      <c r="B69" s="215" t="s">
        <v>787</v>
      </c>
      <c r="C69" s="215" t="s">
        <v>138</v>
      </c>
      <c r="D69" s="216"/>
      <c r="E69" s="216"/>
    </row>
    <row r="70" spans="1:5" ht="37.5">
      <c r="A70" s="227" t="s">
        <v>120</v>
      </c>
      <c r="B70" s="228" t="s">
        <v>611</v>
      </c>
      <c r="C70" s="228"/>
      <c r="D70" s="229">
        <f>D71+D89+D105+D112+D119</f>
        <v>348756.276</v>
      </c>
      <c r="E70" s="229">
        <f>E71+E89+E105+E112+E119</f>
        <v>348246.276</v>
      </c>
    </row>
    <row r="71" spans="1:5" ht="56.25">
      <c r="A71" s="214" t="s">
        <v>121</v>
      </c>
      <c r="B71" s="215" t="s">
        <v>612</v>
      </c>
      <c r="C71" s="215"/>
      <c r="D71" s="216">
        <f>D72+D74+D76+D79+D81+D83+D85+D87</f>
        <v>121577.29999999999</v>
      </c>
      <c r="E71" s="216">
        <f>E72+E74+E76+E79+E81+E83+E85+E87</f>
        <v>121943.59999999999</v>
      </c>
    </row>
    <row r="72" spans="1:5" ht="56.25">
      <c r="A72" s="214" t="s">
        <v>122</v>
      </c>
      <c r="B72" s="215" t="s">
        <v>513</v>
      </c>
      <c r="C72" s="215"/>
      <c r="D72" s="216">
        <f>D73</f>
        <v>38015.9</v>
      </c>
      <c r="E72" s="216">
        <f>E73</f>
        <v>38015.9</v>
      </c>
    </row>
    <row r="73" spans="1:5" ht="112.5">
      <c r="A73" s="214" t="s">
        <v>630</v>
      </c>
      <c r="B73" s="215" t="s">
        <v>513</v>
      </c>
      <c r="C73" s="215" t="s">
        <v>95</v>
      </c>
      <c r="D73" s="216">
        <v>38015.9</v>
      </c>
      <c r="E73" s="216">
        <v>38015.9</v>
      </c>
    </row>
    <row r="74" spans="1:5" ht="75">
      <c r="A74" s="214" t="s">
        <v>172</v>
      </c>
      <c r="B74" s="215" t="s">
        <v>514</v>
      </c>
      <c r="C74" s="215"/>
      <c r="D74" s="216">
        <f>D75</f>
        <v>74522</v>
      </c>
      <c r="E74" s="216">
        <f>E75</f>
        <v>74522</v>
      </c>
    </row>
    <row r="75" spans="1:5" ht="75">
      <c r="A75" s="214" t="s">
        <v>726</v>
      </c>
      <c r="B75" s="215" t="s">
        <v>514</v>
      </c>
      <c r="C75" s="215" t="s">
        <v>95</v>
      </c>
      <c r="D75" s="216">
        <v>74522</v>
      </c>
      <c r="E75" s="216">
        <v>74522</v>
      </c>
    </row>
    <row r="76" spans="1:5" ht="131.25">
      <c r="A76" s="214" t="s">
        <v>280</v>
      </c>
      <c r="B76" s="215" t="s">
        <v>614</v>
      </c>
      <c r="C76" s="215"/>
      <c r="D76" s="216">
        <f>D77</f>
        <v>0</v>
      </c>
      <c r="E76" s="216">
        <f>E77</f>
        <v>0</v>
      </c>
    </row>
    <row r="77" spans="1:5" ht="131.25">
      <c r="A77" s="214" t="s">
        <v>280</v>
      </c>
      <c r="B77" s="215" t="s">
        <v>515</v>
      </c>
      <c r="C77" s="215"/>
      <c r="D77" s="216">
        <f>D78</f>
        <v>0</v>
      </c>
      <c r="E77" s="216">
        <f>E78</f>
        <v>0</v>
      </c>
    </row>
    <row r="78" spans="1:5" ht="187.5">
      <c r="A78" s="220" t="s">
        <v>615</v>
      </c>
      <c r="B78" s="215" t="s">
        <v>515</v>
      </c>
      <c r="C78" s="215" t="s">
        <v>95</v>
      </c>
      <c r="D78" s="216">
        <v>0</v>
      </c>
      <c r="E78" s="216">
        <v>0</v>
      </c>
    </row>
    <row r="79" spans="1:5" ht="37.5">
      <c r="A79" s="214" t="s">
        <v>127</v>
      </c>
      <c r="B79" s="215" t="s">
        <v>516</v>
      </c>
      <c r="C79" s="215"/>
      <c r="D79" s="216">
        <f>D80</f>
        <v>2500</v>
      </c>
      <c r="E79" s="216">
        <f>E80</f>
        <v>2500</v>
      </c>
    </row>
    <row r="80" spans="1:5" ht="93.75">
      <c r="A80" s="214" t="s">
        <v>616</v>
      </c>
      <c r="B80" s="215" t="s">
        <v>516</v>
      </c>
      <c r="C80" s="215" t="s">
        <v>95</v>
      </c>
      <c r="D80" s="216">
        <v>2500</v>
      </c>
      <c r="E80" s="216">
        <v>2500</v>
      </c>
    </row>
    <row r="81" spans="1:5" ht="37.5">
      <c r="A81" s="214" t="s">
        <v>123</v>
      </c>
      <c r="B81" s="215" t="s">
        <v>517</v>
      </c>
      <c r="C81" s="215"/>
      <c r="D81" s="216">
        <f>D82</f>
        <v>800</v>
      </c>
      <c r="E81" s="216">
        <f>E82</f>
        <v>800</v>
      </c>
    </row>
    <row r="82" spans="1:5" ht="93.75">
      <c r="A82" s="214" t="s">
        <v>617</v>
      </c>
      <c r="B82" s="215" t="s">
        <v>517</v>
      </c>
      <c r="C82" s="215" t="s">
        <v>95</v>
      </c>
      <c r="D82" s="216">
        <v>800</v>
      </c>
      <c r="E82" s="216">
        <v>800</v>
      </c>
    </row>
    <row r="83" spans="1:5" ht="56.25">
      <c r="A83" s="214" t="s">
        <v>124</v>
      </c>
      <c r="B83" s="215" t="s">
        <v>518</v>
      </c>
      <c r="C83" s="215"/>
      <c r="D83" s="216">
        <f>D84</f>
        <v>600</v>
      </c>
      <c r="E83" s="216">
        <f>E84</f>
        <v>600</v>
      </c>
    </row>
    <row r="84" spans="1:5" ht="93.75">
      <c r="A84" s="214" t="s">
        <v>618</v>
      </c>
      <c r="B84" s="215" t="s">
        <v>518</v>
      </c>
      <c r="C84" s="215" t="s">
        <v>95</v>
      </c>
      <c r="D84" s="216">
        <v>600</v>
      </c>
      <c r="E84" s="216">
        <v>600</v>
      </c>
    </row>
    <row r="85" spans="1:5" ht="18.75">
      <c r="A85" s="214" t="s">
        <v>334</v>
      </c>
      <c r="B85" s="215" t="s">
        <v>521</v>
      </c>
      <c r="C85" s="215"/>
      <c r="D85" s="216">
        <f>D86</f>
        <v>113.5</v>
      </c>
      <c r="E85" s="216">
        <f>E86</f>
        <v>113.5</v>
      </c>
    </row>
    <row r="86" spans="1:5" ht="75">
      <c r="A86" s="214" t="s">
        <v>619</v>
      </c>
      <c r="B86" s="215" t="s">
        <v>521</v>
      </c>
      <c r="C86" s="215" t="s">
        <v>95</v>
      </c>
      <c r="D86" s="216">
        <v>113.5</v>
      </c>
      <c r="E86" s="216">
        <v>113.5</v>
      </c>
    </row>
    <row r="87" spans="1:5" ht="131.25">
      <c r="A87" s="214" t="s">
        <v>280</v>
      </c>
      <c r="B87" s="215" t="s">
        <v>515</v>
      </c>
      <c r="C87" s="215"/>
      <c r="D87" s="216">
        <f>D88</f>
        <v>5025.9</v>
      </c>
      <c r="E87" s="216">
        <f>E88</f>
        <v>5392.2</v>
      </c>
    </row>
    <row r="88" spans="1:5" ht="187.5">
      <c r="A88" s="220" t="s">
        <v>615</v>
      </c>
      <c r="B88" s="215" t="s">
        <v>515</v>
      </c>
      <c r="C88" s="215" t="s">
        <v>95</v>
      </c>
      <c r="D88" s="216">
        <v>5025.9</v>
      </c>
      <c r="E88" s="216">
        <v>5392.2</v>
      </c>
    </row>
    <row r="89" spans="1:5" ht="37.5">
      <c r="A89" s="214" t="s">
        <v>128</v>
      </c>
      <c r="B89" s="215" t="s">
        <v>620</v>
      </c>
      <c r="C89" s="215"/>
      <c r="D89" s="216">
        <f>D90+D92+D94+D97+D99+D101+D103</f>
        <v>191901.99</v>
      </c>
      <c r="E89" s="216">
        <f>E90+E92+E94+E97+E99+E101+E103</f>
        <v>191145.68999999997</v>
      </c>
    </row>
    <row r="90" spans="1:5" ht="56.25">
      <c r="A90" s="214" t="s">
        <v>173</v>
      </c>
      <c r="B90" s="215" t="s">
        <v>524</v>
      </c>
      <c r="C90" s="215"/>
      <c r="D90" s="216">
        <f>D91</f>
        <v>42250.09</v>
      </c>
      <c r="E90" s="216">
        <f>E91</f>
        <v>42250.09</v>
      </c>
    </row>
    <row r="91" spans="1:5" ht="93.75">
      <c r="A91" s="214" t="s">
        <v>622</v>
      </c>
      <c r="B91" s="215" t="s">
        <v>524</v>
      </c>
      <c r="C91" s="215" t="s">
        <v>95</v>
      </c>
      <c r="D91" s="216">
        <v>42250.09</v>
      </c>
      <c r="E91" s="216">
        <v>42250.09</v>
      </c>
    </row>
    <row r="92" spans="1:5" ht="75">
      <c r="A92" s="214" t="s">
        <v>172</v>
      </c>
      <c r="B92" s="215" t="s">
        <v>525</v>
      </c>
      <c r="C92" s="215"/>
      <c r="D92" s="216">
        <f>D93</f>
        <v>138783.3</v>
      </c>
      <c r="E92" s="216">
        <f>E93</f>
        <v>138783.3</v>
      </c>
    </row>
    <row r="93" spans="1:5" ht="131.25">
      <c r="A93" s="214" t="s">
        <v>613</v>
      </c>
      <c r="B93" s="215" t="s">
        <v>525</v>
      </c>
      <c r="C93" s="215" t="s">
        <v>95</v>
      </c>
      <c r="D93" s="216">
        <v>138783.3</v>
      </c>
      <c r="E93" s="216">
        <v>138783.3</v>
      </c>
    </row>
    <row r="94" spans="1:5" ht="131.25">
      <c r="A94" s="214" t="s">
        <v>280</v>
      </c>
      <c r="B94" s="215" t="s">
        <v>623</v>
      </c>
      <c r="C94" s="215"/>
      <c r="D94" s="216">
        <f>D95</f>
        <v>558.5</v>
      </c>
      <c r="E94" s="216">
        <f>E95</f>
        <v>558.5</v>
      </c>
    </row>
    <row r="95" spans="1:5" ht="131.25">
      <c r="A95" s="214" t="s">
        <v>280</v>
      </c>
      <c r="B95" s="215" t="s">
        <v>526</v>
      </c>
      <c r="C95" s="215"/>
      <c r="D95" s="216">
        <f>D96</f>
        <v>558.5</v>
      </c>
      <c r="E95" s="216">
        <f>E96</f>
        <v>558.5</v>
      </c>
    </row>
    <row r="96" spans="1:5" ht="187.5">
      <c r="A96" s="220" t="s">
        <v>615</v>
      </c>
      <c r="B96" s="215" t="s">
        <v>526</v>
      </c>
      <c r="C96" s="215" t="s">
        <v>95</v>
      </c>
      <c r="D96" s="216">
        <v>558.5</v>
      </c>
      <c r="E96" s="216">
        <v>558.5</v>
      </c>
    </row>
    <row r="97" spans="1:5" ht="18.75">
      <c r="A97" s="214" t="s">
        <v>334</v>
      </c>
      <c r="B97" s="215" t="s">
        <v>527</v>
      </c>
      <c r="C97" s="215"/>
      <c r="D97" s="216">
        <f>D98</f>
        <v>1140.5</v>
      </c>
      <c r="E97" s="216">
        <f>E98</f>
        <v>1140.5</v>
      </c>
    </row>
    <row r="98" spans="1:5" ht="75">
      <c r="A98" s="214" t="s">
        <v>619</v>
      </c>
      <c r="B98" s="215" t="s">
        <v>527</v>
      </c>
      <c r="C98" s="215" t="s">
        <v>95</v>
      </c>
      <c r="D98" s="216">
        <v>1140.5</v>
      </c>
      <c r="E98" s="216">
        <v>1140.5</v>
      </c>
    </row>
    <row r="99" spans="1:5" ht="37.5">
      <c r="A99" s="214" t="s">
        <v>174</v>
      </c>
      <c r="B99" s="215" t="s">
        <v>529</v>
      </c>
      <c r="C99" s="215"/>
      <c r="D99" s="216">
        <f>D100</f>
        <v>1500</v>
      </c>
      <c r="E99" s="216">
        <f>E100</f>
        <v>1500</v>
      </c>
    </row>
    <row r="100" spans="1:5" ht="93.75">
      <c r="A100" s="214" t="s">
        <v>624</v>
      </c>
      <c r="B100" s="215" t="s">
        <v>529</v>
      </c>
      <c r="C100" s="215" t="s">
        <v>95</v>
      </c>
      <c r="D100" s="216">
        <v>1500</v>
      </c>
      <c r="E100" s="216">
        <v>1500</v>
      </c>
    </row>
    <row r="101" spans="1:5" ht="37.5">
      <c r="A101" s="214" t="s">
        <v>129</v>
      </c>
      <c r="B101" s="215" t="s">
        <v>780</v>
      </c>
      <c r="C101" s="215"/>
      <c r="D101" s="216">
        <f>D102</f>
        <v>1000</v>
      </c>
      <c r="E101" s="216">
        <f>E102</f>
        <v>0</v>
      </c>
    </row>
    <row r="102" spans="1:5" ht="93.75">
      <c r="A102" s="214" t="s">
        <v>626</v>
      </c>
      <c r="B102" s="215" t="s">
        <v>780</v>
      </c>
      <c r="C102" s="215" t="s">
        <v>95</v>
      </c>
      <c r="D102" s="216">
        <v>1000</v>
      </c>
      <c r="E102" s="216">
        <v>0</v>
      </c>
    </row>
    <row r="103" spans="1:5" ht="112.5">
      <c r="A103" s="214" t="s">
        <v>522</v>
      </c>
      <c r="B103" s="215" t="s">
        <v>523</v>
      </c>
      <c r="C103" s="215"/>
      <c r="D103" s="216">
        <f>D104</f>
        <v>6669.6</v>
      </c>
      <c r="E103" s="216">
        <f>E104</f>
        <v>6913.3</v>
      </c>
    </row>
    <row r="104" spans="1:5" ht="168.75">
      <c r="A104" s="220" t="s">
        <v>621</v>
      </c>
      <c r="B104" s="215" t="s">
        <v>523</v>
      </c>
      <c r="C104" s="215" t="s">
        <v>95</v>
      </c>
      <c r="D104" s="216">
        <v>6669.6</v>
      </c>
      <c r="E104" s="216">
        <v>6913.3</v>
      </c>
    </row>
    <row r="105" spans="1:5" ht="37.5">
      <c r="A105" s="214" t="s">
        <v>130</v>
      </c>
      <c r="B105" s="215" t="s">
        <v>627</v>
      </c>
      <c r="C105" s="215"/>
      <c r="D105" s="216">
        <f>D106+D108+D110</f>
        <v>16117</v>
      </c>
      <c r="E105" s="216">
        <f>E106+E108+E110</f>
        <v>16117</v>
      </c>
    </row>
    <row r="106" spans="1:5" ht="37.5">
      <c r="A106" s="214" t="s">
        <v>131</v>
      </c>
      <c r="B106" s="215" t="s">
        <v>531</v>
      </c>
      <c r="C106" s="215"/>
      <c r="D106" s="216">
        <v>800</v>
      </c>
      <c r="E106" s="216">
        <v>800</v>
      </c>
    </row>
    <row r="107" spans="1:5" ht="75">
      <c r="A107" s="214" t="s">
        <v>628</v>
      </c>
      <c r="B107" s="215" t="s">
        <v>531</v>
      </c>
      <c r="C107" s="215" t="s">
        <v>71</v>
      </c>
      <c r="D107" s="216">
        <v>800</v>
      </c>
      <c r="E107" s="216">
        <v>800</v>
      </c>
    </row>
    <row r="108" spans="1:5" ht="56.25">
      <c r="A108" s="214" t="s">
        <v>532</v>
      </c>
      <c r="B108" s="215" t="s">
        <v>533</v>
      </c>
      <c r="C108" s="215"/>
      <c r="D108" s="216">
        <f>D109</f>
        <v>253.7</v>
      </c>
      <c r="E108" s="216">
        <f>E109</f>
        <v>253.7</v>
      </c>
    </row>
    <row r="109" spans="1:5" ht="93.75">
      <c r="A109" s="214" t="s">
        <v>629</v>
      </c>
      <c r="B109" s="215" t="s">
        <v>533</v>
      </c>
      <c r="C109" s="215" t="s">
        <v>83</v>
      </c>
      <c r="D109" s="216">
        <v>253.7</v>
      </c>
      <c r="E109" s="216">
        <v>253.7</v>
      </c>
    </row>
    <row r="110" spans="1:5" ht="56.25">
      <c r="A110" s="214" t="s">
        <v>122</v>
      </c>
      <c r="B110" s="215" t="s">
        <v>534</v>
      </c>
      <c r="C110" s="215"/>
      <c r="D110" s="216">
        <f>D111</f>
        <v>15063.3</v>
      </c>
      <c r="E110" s="216">
        <f>E111</f>
        <v>15063.3</v>
      </c>
    </row>
    <row r="111" spans="1:5" ht="112.5">
      <c r="A111" s="214" t="s">
        <v>630</v>
      </c>
      <c r="B111" s="215" t="s">
        <v>534</v>
      </c>
      <c r="C111" s="215" t="s">
        <v>95</v>
      </c>
      <c r="D111" s="216">
        <v>15063.3</v>
      </c>
      <c r="E111" s="216">
        <v>15063.3</v>
      </c>
    </row>
    <row r="112" spans="1:5" ht="37.5">
      <c r="A112" s="214" t="s">
        <v>133</v>
      </c>
      <c r="B112" s="215" t="s">
        <v>631</v>
      </c>
      <c r="C112" s="215"/>
      <c r="D112" s="216">
        <f>D113+D117+D115</f>
        <v>1966.4</v>
      </c>
      <c r="E112" s="216">
        <f>E113+E117+E115</f>
        <v>1966.4</v>
      </c>
    </row>
    <row r="113" spans="1:5" ht="37.5">
      <c r="A113" s="214" t="s">
        <v>134</v>
      </c>
      <c r="B113" s="215" t="s">
        <v>536</v>
      </c>
      <c r="C113" s="215"/>
      <c r="D113" s="216">
        <f>D114</f>
        <v>862</v>
      </c>
      <c r="E113" s="216">
        <f>E114</f>
        <v>862</v>
      </c>
    </row>
    <row r="114" spans="1:5" ht="64.5" customHeight="1">
      <c r="A114" s="214" t="s">
        <v>632</v>
      </c>
      <c r="B114" s="215" t="s">
        <v>536</v>
      </c>
      <c r="C114" s="215" t="s">
        <v>71</v>
      </c>
      <c r="D114" s="216">
        <v>862</v>
      </c>
      <c r="E114" s="216">
        <v>862</v>
      </c>
    </row>
    <row r="115" spans="1:5" ht="45.75" customHeight="1">
      <c r="A115" s="274" t="s">
        <v>852</v>
      </c>
      <c r="B115" s="275" t="s">
        <v>853</v>
      </c>
      <c r="C115" s="218"/>
      <c r="D115" s="216">
        <f>D116</f>
        <v>766.4</v>
      </c>
      <c r="E115" s="216">
        <f>E116</f>
        <v>766.4</v>
      </c>
    </row>
    <row r="116" spans="1:5" ht="64.5" customHeight="1">
      <c r="A116" s="276" t="s">
        <v>101</v>
      </c>
      <c r="B116" s="277" t="s">
        <v>853</v>
      </c>
      <c r="C116" s="218" t="s">
        <v>95</v>
      </c>
      <c r="D116" s="270">
        <v>766.4</v>
      </c>
      <c r="E116" s="270">
        <v>766.4</v>
      </c>
    </row>
    <row r="117" spans="1:5" ht="37.5">
      <c r="A117" s="214" t="s">
        <v>135</v>
      </c>
      <c r="B117" s="215" t="s">
        <v>537</v>
      </c>
      <c r="C117" s="215"/>
      <c r="D117" s="216">
        <f>D118</f>
        <v>338</v>
      </c>
      <c r="E117" s="216">
        <f>E118</f>
        <v>338</v>
      </c>
    </row>
    <row r="118" spans="1:5" ht="75">
      <c r="A118" s="214" t="s">
        <v>633</v>
      </c>
      <c r="B118" s="215" t="s">
        <v>537</v>
      </c>
      <c r="C118" s="215" t="s">
        <v>71</v>
      </c>
      <c r="D118" s="216">
        <v>338</v>
      </c>
      <c r="E118" s="216">
        <v>338</v>
      </c>
    </row>
    <row r="119" spans="1:5" ht="37.5">
      <c r="A119" s="214" t="s">
        <v>634</v>
      </c>
      <c r="B119" s="215" t="s">
        <v>635</v>
      </c>
      <c r="C119" s="215"/>
      <c r="D119" s="216">
        <f>D120</f>
        <v>17193.586</v>
      </c>
      <c r="E119" s="216">
        <f>E120</f>
        <v>17073.586</v>
      </c>
    </row>
    <row r="120" spans="1:5" ht="37.5">
      <c r="A120" s="214" t="s">
        <v>538</v>
      </c>
      <c r="B120" s="215" t="s">
        <v>539</v>
      </c>
      <c r="C120" s="215"/>
      <c r="D120" s="216">
        <f>D121+D122+D123</f>
        <v>17193.586</v>
      </c>
      <c r="E120" s="216">
        <f>E121+E122+E123</f>
        <v>17073.586</v>
      </c>
    </row>
    <row r="121" spans="1:5" ht="150">
      <c r="A121" s="220" t="s">
        <v>636</v>
      </c>
      <c r="B121" s="215" t="s">
        <v>539</v>
      </c>
      <c r="C121" s="215" t="s">
        <v>69</v>
      </c>
      <c r="D121" s="216">
        <v>14174.686</v>
      </c>
      <c r="E121" s="216">
        <v>14054.686</v>
      </c>
    </row>
    <row r="122" spans="1:5" ht="75">
      <c r="A122" s="214" t="s">
        <v>637</v>
      </c>
      <c r="B122" s="215" t="s">
        <v>539</v>
      </c>
      <c r="C122" s="215" t="s">
        <v>71</v>
      </c>
      <c r="D122" s="216">
        <v>3004.9</v>
      </c>
      <c r="E122" s="216">
        <v>3004.9</v>
      </c>
    </row>
    <row r="123" spans="1:5" ht="56.25">
      <c r="A123" s="214" t="s">
        <v>638</v>
      </c>
      <c r="B123" s="215" t="s">
        <v>539</v>
      </c>
      <c r="C123" s="215" t="s">
        <v>75</v>
      </c>
      <c r="D123" s="216">
        <v>14</v>
      </c>
      <c r="E123" s="216">
        <v>14</v>
      </c>
    </row>
    <row r="124" spans="1:5" ht="56.25">
      <c r="A124" s="227" t="s">
        <v>639</v>
      </c>
      <c r="B124" s="228" t="s">
        <v>640</v>
      </c>
      <c r="C124" s="228"/>
      <c r="D124" s="229">
        <f>D125+D136+D147+D150+D157+D162+D165</f>
        <v>64084.47</v>
      </c>
      <c r="E124" s="229">
        <f>E125+E136+E147+E150+E157+E162+E165</f>
        <v>64069.47</v>
      </c>
    </row>
    <row r="125" spans="1:5" ht="37.5">
      <c r="A125" s="214" t="s">
        <v>100</v>
      </c>
      <c r="B125" s="215" t="s">
        <v>641</v>
      </c>
      <c r="C125" s="215"/>
      <c r="D125" s="216">
        <f>D126+D128+D130+D132+D134</f>
        <v>11994.18</v>
      </c>
      <c r="E125" s="216">
        <f>E126+E128+E130+E132+E134</f>
        <v>11994.18</v>
      </c>
    </row>
    <row r="126" spans="1:5" ht="18.75">
      <c r="A126" s="214" t="s">
        <v>176</v>
      </c>
      <c r="B126" s="215" t="s">
        <v>563</v>
      </c>
      <c r="C126" s="215"/>
      <c r="D126" s="216">
        <f>D127</f>
        <v>34.1</v>
      </c>
      <c r="E126" s="216">
        <f>E127</f>
        <v>34.1</v>
      </c>
    </row>
    <row r="127" spans="1:5" ht="75">
      <c r="A127" s="214" t="s">
        <v>727</v>
      </c>
      <c r="B127" s="215" t="s">
        <v>563</v>
      </c>
      <c r="C127" s="215" t="s">
        <v>95</v>
      </c>
      <c r="D127" s="216">
        <v>34.1</v>
      </c>
      <c r="E127" s="216">
        <v>34.1</v>
      </c>
    </row>
    <row r="128" spans="1:5" ht="56.25">
      <c r="A128" s="214" t="s">
        <v>564</v>
      </c>
      <c r="B128" s="215" t="s">
        <v>565</v>
      </c>
      <c r="C128" s="215"/>
      <c r="D128" s="216">
        <f>D129</f>
        <v>136.45</v>
      </c>
      <c r="E128" s="216">
        <f>E129</f>
        <v>136.45</v>
      </c>
    </row>
    <row r="129" spans="1:5" ht="112.5">
      <c r="A129" s="214" t="s">
        <v>728</v>
      </c>
      <c r="B129" s="215" t="s">
        <v>565</v>
      </c>
      <c r="C129" s="215" t="s">
        <v>95</v>
      </c>
      <c r="D129" s="216">
        <v>136.45</v>
      </c>
      <c r="E129" s="216">
        <v>136.45</v>
      </c>
    </row>
    <row r="130" spans="1:5" ht="18.75">
      <c r="A130" s="274" t="s">
        <v>102</v>
      </c>
      <c r="B130" s="275" t="s">
        <v>765</v>
      </c>
      <c r="C130" s="215"/>
      <c r="D130" s="216">
        <f>D131</f>
        <v>101.6</v>
      </c>
      <c r="E130" s="216">
        <f>E131</f>
        <v>101.6</v>
      </c>
    </row>
    <row r="131" spans="1:5" ht="56.25">
      <c r="A131" s="217" t="s">
        <v>101</v>
      </c>
      <c r="B131" s="275" t="s">
        <v>765</v>
      </c>
      <c r="C131" s="215" t="s">
        <v>95</v>
      </c>
      <c r="D131" s="216">
        <v>101.6</v>
      </c>
      <c r="E131" s="216">
        <v>101.6</v>
      </c>
    </row>
    <row r="132" spans="1:5" ht="56.25">
      <c r="A132" s="274" t="s">
        <v>564</v>
      </c>
      <c r="B132" s="275" t="s">
        <v>766</v>
      </c>
      <c r="C132" s="215"/>
      <c r="D132" s="216">
        <f>D133</f>
        <v>101.6</v>
      </c>
      <c r="E132" s="216">
        <f>E133</f>
        <v>101.6</v>
      </c>
    </row>
    <row r="133" spans="1:5" ht="56.25">
      <c r="A133" s="217" t="s">
        <v>101</v>
      </c>
      <c r="B133" s="275" t="s">
        <v>766</v>
      </c>
      <c r="C133" s="215" t="s">
        <v>95</v>
      </c>
      <c r="D133" s="216">
        <v>101.6</v>
      </c>
      <c r="E133" s="216">
        <v>101.6</v>
      </c>
    </row>
    <row r="134" spans="1:5" ht="18.75">
      <c r="A134" s="214" t="s">
        <v>103</v>
      </c>
      <c r="B134" s="215" t="s">
        <v>486</v>
      </c>
      <c r="C134" s="215"/>
      <c r="D134" s="216">
        <f>D135</f>
        <v>11620.43</v>
      </c>
      <c r="E134" s="216">
        <f>E135</f>
        <v>11620.43</v>
      </c>
    </row>
    <row r="135" spans="1:5" ht="75">
      <c r="A135" s="214" t="s">
        <v>642</v>
      </c>
      <c r="B135" s="215" t="s">
        <v>486</v>
      </c>
      <c r="C135" s="215" t="s">
        <v>95</v>
      </c>
      <c r="D135" s="216">
        <v>11620.43</v>
      </c>
      <c r="E135" s="216">
        <v>11620.43</v>
      </c>
    </row>
    <row r="136" spans="1:5" ht="37.5">
      <c r="A136" s="214" t="s">
        <v>104</v>
      </c>
      <c r="B136" s="215" t="s">
        <v>643</v>
      </c>
      <c r="C136" s="215"/>
      <c r="D136" s="216">
        <f>D137+D139+D141+D143+D145</f>
        <v>13841.714</v>
      </c>
      <c r="E136" s="216">
        <f>E137+E139+E141+E143+E145</f>
        <v>13841.714</v>
      </c>
    </row>
    <row r="137" spans="1:5" ht="37.5">
      <c r="A137" s="214" t="s">
        <v>487</v>
      </c>
      <c r="B137" s="215" t="s">
        <v>488</v>
      </c>
      <c r="C137" s="215"/>
      <c r="D137" s="216">
        <f>D138</f>
        <v>38.7</v>
      </c>
      <c r="E137" s="216">
        <f>E138</f>
        <v>38.7</v>
      </c>
    </row>
    <row r="138" spans="1:5" ht="75">
      <c r="A138" s="214" t="s">
        <v>644</v>
      </c>
      <c r="B138" s="215" t="s">
        <v>488</v>
      </c>
      <c r="C138" s="215" t="s">
        <v>95</v>
      </c>
      <c r="D138" s="216">
        <v>38.7</v>
      </c>
      <c r="E138" s="216">
        <v>38.7</v>
      </c>
    </row>
    <row r="139" spans="1:5" ht="56.25">
      <c r="A139" s="214" t="s">
        <v>105</v>
      </c>
      <c r="B139" s="215" t="s">
        <v>491</v>
      </c>
      <c r="C139" s="215"/>
      <c r="D139" s="216">
        <f>D140</f>
        <v>37.5</v>
      </c>
      <c r="E139" s="216">
        <f>E140</f>
        <v>37.5</v>
      </c>
    </row>
    <row r="140" spans="1:5" ht="93.75">
      <c r="A140" s="214" t="s">
        <v>646</v>
      </c>
      <c r="B140" s="215" t="s">
        <v>491</v>
      </c>
      <c r="C140" s="215" t="s">
        <v>95</v>
      </c>
      <c r="D140" s="216">
        <v>37.5</v>
      </c>
      <c r="E140" s="216">
        <v>37.5</v>
      </c>
    </row>
    <row r="141" spans="1:5" ht="18.75">
      <c r="A141" s="214" t="s">
        <v>492</v>
      </c>
      <c r="B141" s="215" t="s">
        <v>493</v>
      </c>
      <c r="C141" s="215"/>
      <c r="D141" s="216">
        <f>D142</f>
        <v>130</v>
      </c>
      <c r="E141" s="216">
        <f>E142</f>
        <v>130</v>
      </c>
    </row>
    <row r="142" spans="1:5" ht="75">
      <c r="A142" s="214" t="s">
        <v>647</v>
      </c>
      <c r="B142" s="215" t="s">
        <v>493</v>
      </c>
      <c r="C142" s="215" t="s">
        <v>95</v>
      </c>
      <c r="D142" s="216">
        <v>130</v>
      </c>
      <c r="E142" s="216">
        <v>130</v>
      </c>
    </row>
    <row r="143" spans="1:5" ht="56.25">
      <c r="A143" s="214" t="s">
        <v>333</v>
      </c>
      <c r="B143" s="215" t="s">
        <v>494</v>
      </c>
      <c r="C143" s="215"/>
      <c r="D143" s="216">
        <f>D144</f>
        <v>126</v>
      </c>
      <c r="E143" s="216">
        <f>E144</f>
        <v>126</v>
      </c>
    </row>
    <row r="144" spans="1:5" ht="112.5">
      <c r="A144" s="214" t="s">
        <v>648</v>
      </c>
      <c r="B144" s="215" t="s">
        <v>494</v>
      </c>
      <c r="C144" s="215" t="s">
        <v>95</v>
      </c>
      <c r="D144" s="216">
        <v>126</v>
      </c>
      <c r="E144" s="216">
        <v>126</v>
      </c>
    </row>
    <row r="145" spans="1:5" ht="18.75">
      <c r="A145" s="214" t="s">
        <v>103</v>
      </c>
      <c r="B145" s="215" t="s">
        <v>495</v>
      </c>
      <c r="C145" s="215"/>
      <c r="D145" s="216">
        <f>D146</f>
        <v>13509.514</v>
      </c>
      <c r="E145" s="216">
        <f>E146</f>
        <v>13509.514</v>
      </c>
    </row>
    <row r="146" spans="1:5" ht="75">
      <c r="A146" s="214" t="s">
        <v>642</v>
      </c>
      <c r="B146" s="215" t="s">
        <v>495</v>
      </c>
      <c r="C146" s="215" t="s">
        <v>95</v>
      </c>
      <c r="D146" s="216">
        <v>13509.514</v>
      </c>
      <c r="E146" s="216">
        <v>13509.514</v>
      </c>
    </row>
    <row r="147" spans="1:5" ht="18.75">
      <c r="A147" s="214" t="s">
        <v>106</v>
      </c>
      <c r="B147" s="215" t="s">
        <v>649</v>
      </c>
      <c r="C147" s="215"/>
      <c r="D147" s="216">
        <f>D148</f>
        <v>1918.966</v>
      </c>
      <c r="E147" s="216">
        <f>E148</f>
        <v>1918.966</v>
      </c>
    </row>
    <row r="148" spans="1:5" ht="18.75">
      <c r="A148" s="214" t="s">
        <v>103</v>
      </c>
      <c r="B148" s="215" t="s">
        <v>496</v>
      </c>
      <c r="C148" s="215"/>
      <c r="D148" s="216">
        <f>D149</f>
        <v>1918.966</v>
      </c>
      <c r="E148" s="216">
        <f>E149</f>
        <v>1918.966</v>
      </c>
    </row>
    <row r="149" spans="1:5" ht="75">
      <c r="A149" s="214" t="s">
        <v>642</v>
      </c>
      <c r="B149" s="215" t="s">
        <v>496</v>
      </c>
      <c r="C149" s="215" t="s">
        <v>95</v>
      </c>
      <c r="D149" s="216">
        <v>1918.966</v>
      </c>
      <c r="E149" s="216">
        <v>1918.966</v>
      </c>
    </row>
    <row r="150" spans="1:5" ht="56.25">
      <c r="A150" s="214" t="s">
        <v>107</v>
      </c>
      <c r="B150" s="215" t="s">
        <v>650</v>
      </c>
      <c r="C150" s="215"/>
      <c r="D150" s="216">
        <f>D151+D153+D155</f>
        <v>20382.62</v>
      </c>
      <c r="E150" s="216">
        <f>E151+E153+E155</f>
        <v>20382.62</v>
      </c>
    </row>
    <row r="151" spans="1:5" ht="18.75">
      <c r="A151" s="214" t="s">
        <v>103</v>
      </c>
      <c r="B151" s="215" t="s">
        <v>497</v>
      </c>
      <c r="C151" s="215"/>
      <c r="D151" s="216">
        <f>D152</f>
        <v>19982.62</v>
      </c>
      <c r="E151" s="216">
        <f>E152</f>
        <v>19982.62</v>
      </c>
    </row>
    <row r="152" spans="1:5" ht="75">
      <c r="A152" s="214" t="s">
        <v>642</v>
      </c>
      <c r="B152" s="215" t="s">
        <v>497</v>
      </c>
      <c r="C152" s="215" t="s">
        <v>95</v>
      </c>
      <c r="D152" s="216">
        <v>19982.62</v>
      </c>
      <c r="E152" s="216">
        <v>19982.62</v>
      </c>
    </row>
    <row r="153" spans="1:5" ht="37.5">
      <c r="A153" s="214" t="s">
        <v>108</v>
      </c>
      <c r="B153" s="215" t="s">
        <v>498</v>
      </c>
      <c r="C153" s="215"/>
      <c r="D153" s="216">
        <f>D154</f>
        <v>400</v>
      </c>
      <c r="E153" s="216">
        <f>E154</f>
        <v>400</v>
      </c>
    </row>
    <row r="154" spans="1:5" ht="75">
      <c r="A154" s="214" t="s">
        <v>651</v>
      </c>
      <c r="B154" s="215" t="s">
        <v>498</v>
      </c>
      <c r="C154" s="215" t="s">
        <v>95</v>
      </c>
      <c r="D154" s="216">
        <v>400</v>
      </c>
      <c r="E154" s="216">
        <v>400</v>
      </c>
    </row>
    <row r="155" spans="1:5" ht="37.5">
      <c r="A155" s="214" t="s">
        <v>768</v>
      </c>
      <c r="B155" s="215" t="s">
        <v>767</v>
      </c>
      <c r="C155" s="215"/>
      <c r="D155" s="216">
        <f>D156</f>
        <v>0</v>
      </c>
      <c r="E155" s="216">
        <f>E156</f>
        <v>0</v>
      </c>
    </row>
    <row r="156" spans="1:5" ht="75">
      <c r="A156" s="214" t="s">
        <v>840</v>
      </c>
      <c r="B156" s="215" t="s">
        <v>767</v>
      </c>
      <c r="C156" s="215" t="s">
        <v>95</v>
      </c>
      <c r="D156" s="216"/>
      <c r="E156" s="216"/>
    </row>
    <row r="157" spans="1:5" ht="37.5">
      <c r="A157" s="214" t="s">
        <v>110</v>
      </c>
      <c r="B157" s="215" t="s">
        <v>652</v>
      </c>
      <c r="C157" s="215"/>
      <c r="D157" s="216">
        <f>D158</f>
        <v>4224.77</v>
      </c>
      <c r="E157" s="216">
        <f>E158</f>
        <v>4209.77</v>
      </c>
    </row>
    <row r="158" spans="1:5" ht="37.5">
      <c r="A158" s="214" t="s">
        <v>111</v>
      </c>
      <c r="B158" s="215" t="s">
        <v>499</v>
      </c>
      <c r="C158" s="215"/>
      <c r="D158" s="216">
        <f>D159+D160+D161</f>
        <v>4224.77</v>
      </c>
      <c r="E158" s="216">
        <f>E159+E160+E161</f>
        <v>4209.77</v>
      </c>
    </row>
    <row r="159" spans="1:5" ht="150">
      <c r="A159" s="214" t="s">
        <v>653</v>
      </c>
      <c r="B159" s="215" t="s">
        <v>499</v>
      </c>
      <c r="C159" s="215" t="s">
        <v>69</v>
      </c>
      <c r="D159" s="216">
        <v>3809.77</v>
      </c>
      <c r="E159" s="216">
        <v>3794.77</v>
      </c>
    </row>
    <row r="160" spans="1:5" ht="75">
      <c r="A160" s="214" t="s">
        <v>654</v>
      </c>
      <c r="B160" s="215" t="s">
        <v>499</v>
      </c>
      <c r="C160" s="215" t="s">
        <v>71</v>
      </c>
      <c r="D160" s="216">
        <v>414</v>
      </c>
      <c r="E160" s="216">
        <v>414</v>
      </c>
    </row>
    <row r="161" spans="1:5" ht="56.25">
      <c r="A161" s="214" t="s">
        <v>655</v>
      </c>
      <c r="B161" s="215" t="s">
        <v>499</v>
      </c>
      <c r="C161" s="215" t="s">
        <v>75</v>
      </c>
      <c r="D161" s="216">
        <v>1</v>
      </c>
      <c r="E161" s="216">
        <v>1</v>
      </c>
    </row>
    <row r="162" spans="1:5" ht="37.5">
      <c r="A162" s="214" t="s">
        <v>112</v>
      </c>
      <c r="B162" s="215" t="s">
        <v>656</v>
      </c>
      <c r="C162" s="215"/>
      <c r="D162" s="216">
        <f>D163</f>
        <v>10195.42</v>
      </c>
      <c r="E162" s="216">
        <f>E163</f>
        <v>10195.42</v>
      </c>
    </row>
    <row r="163" spans="1:5" ht="18.75">
      <c r="A163" s="214" t="s">
        <v>103</v>
      </c>
      <c r="B163" s="215" t="s">
        <v>500</v>
      </c>
      <c r="C163" s="215"/>
      <c r="D163" s="216">
        <f>D164</f>
        <v>10195.42</v>
      </c>
      <c r="E163" s="216">
        <f>E164</f>
        <v>10195.42</v>
      </c>
    </row>
    <row r="164" spans="1:5" ht="75">
      <c r="A164" s="214" t="s">
        <v>642</v>
      </c>
      <c r="B164" s="215" t="s">
        <v>500</v>
      </c>
      <c r="C164" s="215" t="s">
        <v>95</v>
      </c>
      <c r="D164" s="216">
        <v>10195.42</v>
      </c>
      <c r="E164" s="216">
        <v>10195.42</v>
      </c>
    </row>
    <row r="165" spans="1:5" ht="37.5">
      <c r="A165" s="214" t="s">
        <v>769</v>
      </c>
      <c r="B165" s="215" t="s">
        <v>847</v>
      </c>
      <c r="C165" s="215"/>
      <c r="D165" s="216">
        <f>D166</f>
        <v>1526.8</v>
      </c>
      <c r="E165" s="216">
        <f>E166</f>
        <v>1526.8</v>
      </c>
    </row>
    <row r="166" spans="1:5" ht="18.75">
      <c r="A166" s="214" t="s">
        <v>103</v>
      </c>
      <c r="B166" s="288" t="s">
        <v>848</v>
      </c>
      <c r="C166" s="215"/>
      <c r="D166" s="216">
        <f>D167</f>
        <v>1526.8</v>
      </c>
      <c r="E166" s="216">
        <f>E167</f>
        <v>1526.8</v>
      </c>
    </row>
    <row r="167" spans="1:5" ht="75">
      <c r="A167" s="214" t="s">
        <v>642</v>
      </c>
      <c r="B167" s="288" t="s">
        <v>848</v>
      </c>
      <c r="C167" s="215" t="s">
        <v>95</v>
      </c>
      <c r="D167" s="216">
        <v>1526.8</v>
      </c>
      <c r="E167" s="216">
        <v>1526.8</v>
      </c>
    </row>
    <row r="168" spans="1:6" ht="56.25">
      <c r="A168" s="227" t="s">
        <v>657</v>
      </c>
      <c r="B168" s="228" t="s">
        <v>658</v>
      </c>
      <c r="C168" s="228"/>
      <c r="D168" s="229">
        <f>D169+D172+D175+D178</f>
        <v>5338.87</v>
      </c>
      <c r="E168" s="229">
        <f>E169+E172+E175+E178</f>
        <v>5438.87</v>
      </c>
      <c r="F168" s="234"/>
    </row>
    <row r="169" spans="1:6" ht="37.5">
      <c r="A169" s="286" t="s">
        <v>798</v>
      </c>
      <c r="B169" s="288" t="s">
        <v>795</v>
      </c>
      <c r="C169" s="288"/>
      <c r="D169" s="289">
        <f>D170</f>
        <v>0</v>
      </c>
      <c r="E169" s="216">
        <f>E170</f>
        <v>0</v>
      </c>
      <c r="F169" s="234"/>
    </row>
    <row r="170" spans="1:6" ht="37.5">
      <c r="A170" s="214" t="s">
        <v>797</v>
      </c>
      <c r="B170" s="288" t="s">
        <v>843</v>
      </c>
      <c r="C170" s="288"/>
      <c r="D170" s="289">
        <f>D171</f>
        <v>0</v>
      </c>
      <c r="E170" s="216">
        <f>E171</f>
        <v>0</v>
      </c>
      <c r="F170" s="234"/>
    </row>
    <row r="171" spans="1:6" ht="18.75">
      <c r="A171" s="274" t="s">
        <v>137</v>
      </c>
      <c r="B171" s="288" t="s">
        <v>843</v>
      </c>
      <c r="C171" s="288" t="s">
        <v>138</v>
      </c>
      <c r="D171" s="289">
        <v>0</v>
      </c>
      <c r="E171" s="216">
        <v>0</v>
      </c>
      <c r="F171" s="234"/>
    </row>
    <row r="172" spans="1:5" ht="37.5">
      <c r="A172" s="214" t="s">
        <v>79</v>
      </c>
      <c r="B172" s="215" t="s">
        <v>659</v>
      </c>
      <c r="C172" s="215"/>
      <c r="D172" s="216">
        <f>D173</f>
        <v>250</v>
      </c>
      <c r="E172" s="216">
        <f>E173</f>
        <v>300</v>
      </c>
    </row>
    <row r="173" spans="1:5" ht="75">
      <c r="A173" s="214" t="s">
        <v>450</v>
      </c>
      <c r="B173" s="215" t="s">
        <v>451</v>
      </c>
      <c r="C173" s="215"/>
      <c r="D173" s="216">
        <f>D174</f>
        <v>250</v>
      </c>
      <c r="E173" s="216">
        <f>E174</f>
        <v>300</v>
      </c>
    </row>
    <row r="174" spans="1:5" ht="112.5">
      <c r="A174" s="214" t="s">
        <v>660</v>
      </c>
      <c r="B174" s="215" t="s">
        <v>451</v>
      </c>
      <c r="C174" s="215" t="s">
        <v>71</v>
      </c>
      <c r="D174" s="216">
        <v>250</v>
      </c>
      <c r="E174" s="216">
        <v>300</v>
      </c>
    </row>
    <row r="175" spans="1:5" ht="37.5">
      <c r="A175" s="214" t="s">
        <v>80</v>
      </c>
      <c r="B175" s="215" t="s">
        <v>661</v>
      </c>
      <c r="C175" s="215"/>
      <c r="D175" s="216">
        <f>D176</f>
        <v>650</v>
      </c>
      <c r="E175" s="216">
        <f>E176</f>
        <v>700</v>
      </c>
    </row>
    <row r="176" spans="1:5" ht="56.25">
      <c r="A176" s="214" t="s">
        <v>81</v>
      </c>
      <c r="B176" s="215" t="s">
        <v>452</v>
      </c>
      <c r="C176" s="215"/>
      <c r="D176" s="216">
        <f>D177</f>
        <v>650</v>
      </c>
      <c r="E176" s="216">
        <f>E177</f>
        <v>700</v>
      </c>
    </row>
    <row r="177" spans="1:5" ht="112.5">
      <c r="A177" s="214" t="s">
        <v>842</v>
      </c>
      <c r="B177" s="215" t="s">
        <v>452</v>
      </c>
      <c r="C177" s="215" t="s">
        <v>95</v>
      </c>
      <c r="D177" s="216">
        <v>650</v>
      </c>
      <c r="E177" s="216">
        <v>700</v>
      </c>
    </row>
    <row r="178" spans="1:5" ht="37.5">
      <c r="A178" s="214" t="s">
        <v>773</v>
      </c>
      <c r="B178" s="215" t="s">
        <v>774</v>
      </c>
      <c r="C178" s="215"/>
      <c r="D178" s="216">
        <f>D179</f>
        <v>4438.87</v>
      </c>
      <c r="E178" s="216">
        <f>E179</f>
        <v>4438.87</v>
      </c>
    </row>
    <row r="179" spans="1:5" ht="37.5">
      <c r="A179" s="274" t="s">
        <v>771</v>
      </c>
      <c r="B179" s="215" t="s">
        <v>770</v>
      </c>
      <c r="C179" s="215"/>
      <c r="D179" s="216">
        <f>D180</f>
        <v>4438.87</v>
      </c>
      <c r="E179" s="216">
        <f>E180</f>
        <v>4438.87</v>
      </c>
    </row>
    <row r="180" spans="1:5" ht="56.25">
      <c r="A180" s="214" t="s">
        <v>101</v>
      </c>
      <c r="B180" s="215" t="s">
        <v>770</v>
      </c>
      <c r="C180" s="215" t="s">
        <v>95</v>
      </c>
      <c r="D180" s="216">
        <v>4438.87</v>
      </c>
      <c r="E180" s="216">
        <v>4438.87</v>
      </c>
    </row>
    <row r="181" spans="1:5" ht="56.25">
      <c r="A181" s="227" t="s">
        <v>662</v>
      </c>
      <c r="B181" s="228" t="s">
        <v>663</v>
      </c>
      <c r="C181" s="228"/>
      <c r="D181" s="229">
        <f>D182+D187+D190+D193+D198+D210</f>
        <v>76226.77100000001</v>
      </c>
      <c r="E181" s="229">
        <f>E182+E187+E190+E193+E198+E210</f>
        <v>76113.921</v>
      </c>
    </row>
    <row r="182" spans="1:5" ht="37.5">
      <c r="A182" s="214" t="s">
        <v>757</v>
      </c>
      <c r="B182" s="215" t="s">
        <v>664</v>
      </c>
      <c r="C182" s="215"/>
      <c r="D182" s="216">
        <f>D183+D185</f>
        <v>10</v>
      </c>
      <c r="E182" s="216">
        <f>E183+E185</f>
        <v>10</v>
      </c>
    </row>
    <row r="183" spans="1:5" ht="18.75">
      <c r="A183" s="214" t="s">
        <v>453</v>
      </c>
      <c r="B183" s="215" t="s">
        <v>454</v>
      </c>
      <c r="C183" s="215"/>
      <c r="D183" s="216">
        <f>D184</f>
        <v>5</v>
      </c>
      <c r="E183" s="216">
        <f>E184</f>
        <v>5</v>
      </c>
    </row>
    <row r="184" spans="1:5" ht="56.25">
      <c r="A184" s="214" t="s">
        <v>665</v>
      </c>
      <c r="B184" s="215" t="s">
        <v>454</v>
      </c>
      <c r="C184" s="215" t="s">
        <v>71</v>
      </c>
      <c r="D184" s="216">
        <v>5</v>
      </c>
      <c r="E184" s="216">
        <v>5</v>
      </c>
    </row>
    <row r="185" spans="1:5" ht="37.5">
      <c r="A185" s="214" t="s">
        <v>455</v>
      </c>
      <c r="B185" s="215" t="s">
        <v>456</v>
      </c>
      <c r="C185" s="215"/>
      <c r="D185" s="216">
        <f>D186</f>
        <v>5</v>
      </c>
      <c r="E185" s="216">
        <f>E186</f>
        <v>5</v>
      </c>
    </row>
    <row r="186" spans="1:5" ht="75">
      <c r="A186" s="214" t="s">
        <v>666</v>
      </c>
      <c r="B186" s="215" t="s">
        <v>456</v>
      </c>
      <c r="C186" s="215" t="s">
        <v>71</v>
      </c>
      <c r="D186" s="216">
        <v>5</v>
      </c>
      <c r="E186" s="216">
        <v>5</v>
      </c>
    </row>
    <row r="187" spans="1:5" ht="37.5">
      <c r="A187" s="214" t="s">
        <v>667</v>
      </c>
      <c r="B187" s="215" t="s">
        <v>668</v>
      </c>
      <c r="C187" s="215"/>
      <c r="D187" s="216">
        <f>D188</f>
        <v>10</v>
      </c>
      <c r="E187" s="216">
        <f>E188</f>
        <v>10</v>
      </c>
    </row>
    <row r="188" spans="1:5" ht="37.5">
      <c r="A188" s="214" t="s">
        <v>457</v>
      </c>
      <c r="B188" s="215" t="s">
        <v>458</v>
      </c>
      <c r="C188" s="215"/>
      <c r="D188" s="216">
        <f>D189</f>
        <v>10</v>
      </c>
      <c r="E188" s="216">
        <f>E189</f>
        <v>10</v>
      </c>
    </row>
    <row r="189" spans="1:5" ht="75">
      <c r="A189" s="214" t="s">
        <v>669</v>
      </c>
      <c r="B189" s="215" t="s">
        <v>458</v>
      </c>
      <c r="C189" s="215" t="s">
        <v>71</v>
      </c>
      <c r="D189" s="216">
        <v>10</v>
      </c>
      <c r="E189" s="216">
        <v>10</v>
      </c>
    </row>
    <row r="190" spans="1:5" ht="56.25">
      <c r="A190" s="214" t="s">
        <v>671</v>
      </c>
      <c r="B190" s="215" t="s">
        <v>672</v>
      </c>
      <c r="C190" s="215"/>
      <c r="D190" s="216">
        <f>D191</f>
        <v>20</v>
      </c>
      <c r="E190" s="216">
        <f>E191</f>
        <v>20</v>
      </c>
    </row>
    <row r="191" spans="1:5" ht="75">
      <c r="A191" s="214" t="s">
        <v>460</v>
      </c>
      <c r="B191" s="215" t="s">
        <v>461</v>
      </c>
      <c r="C191" s="215"/>
      <c r="D191" s="216">
        <f>D192</f>
        <v>20</v>
      </c>
      <c r="E191" s="216">
        <f>E192</f>
        <v>20</v>
      </c>
    </row>
    <row r="192" spans="1:5" ht="112.5">
      <c r="A192" s="214" t="s">
        <v>673</v>
      </c>
      <c r="B192" s="215" t="s">
        <v>461</v>
      </c>
      <c r="C192" s="215" t="s">
        <v>71</v>
      </c>
      <c r="D192" s="216">
        <v>20</v>
      </c>
      <c r="E192" s="216">
        <v>20</v>
      </c>
    </row>
    <row r="193" spans="1:5" ht="37.5">
      <c r="A193" s="214" t="s">
        <v>674</v>
      </c>
      <c r="B193" s="215" t="s">
        <v>675</v>
      </c>
      <c r="C193" s="215"/>
      <c r="D193" s="216">
        <f>D194</f>
        <v>4672</v>
      </c>
      <c r="E193" s="216">
        <f>E194</f>
        <v>4612</v>
      </c>
    </row>
    <row r="194" spans="1:5" ht="37.5">
      <c r="A194" s="214" t="s">
        <v>510</v>
      </c>
      <c r="B194" s="215" t="s">
        <v>511</v>
      </c>
      <c r="C194" s="215"/>
      <c r="D194" s="216">
        <f>D195+D196+D197</f>
        <v>4672</v>
      </c>
      <c r="E194" s="216">
        <f>E195+E196+E197</f>
        <v>4612</v>
      </c>
    </row>
    <row r="195" spans="1:5" ht="150">
      <c r="A195" s="214" t="s">
        <v>676</v>
      </c>
      <c r="B195" s="215" t="s">
        <v>511</v>
      </c>
      <c r="C195" s="215" t="s">
        <v>69</v>
      </c>
      <c r="D195" s="216">
        <v>4393.9</v>
      </c>
      <c r="E195" s="216">
        <v>4393.9</v>
      </c>
    </row>
    <row r="196" spans="1:5" ht="75">
      <c r="A196" s="214" t="s">
        <v>677</v>
      </c>
      <c r="B196" s="215" t="s">
        <v>511</v>
      </c>
      <c r="C196" s="215" t="s">
        <v>71</v>
      </c>
      <c r="D196" s="216">
        <v>277.1</v>
      </c>
      <c r="E196" s="216">
        <v>217.1</v>
      </c>
    </row>
    <row r="197" spans="1:5" ht="56.25">
      <c r="A197" s="214" t="s">
        <v>844</v>
      </c>
      <c r="B197" s="215" t="s">
        <v>511</v>
      </c>
      <c r="C197" s="215" t="s">
        <v>75</v>
      </c>
      <c r="D197" s="216">
        <v>1</v>
      </c>
      <c r="E197" s="216">
        <v>1</v>
      </c>
    </row>
    <row r="198" spans="1:5" ht="37.5">
      <c r="A198" s="214" t="s">
        <v>678</v>
      </c>
      <c r="B198" s="215" t="s">
        <v>679</v>
      </c>
      <c r="C198" s="215"/>
      <c r="D198" s="216">
        <f>D199+D202+D204+D208</f>
        <v>42881.746</v>
      </c>
      <c r="E198" s="216">
        <f>E199+E202+E204+E208</f>
        <v>42828.89600000001</v>
      </c>
    </row>
    <row r="199" spans="1:5" ht="75">
      <c r="A199" s="214" t="s">
        <v>142</v>
      </c>
      <c r="B199" s="215" t="s">
        <v>680</v>
      </c>
      <c r="C199" s="215"/>
      <c r="D199" s="216">
        <f>D200</f>
        <v>612.69</v>
      </c>
      <c r="E199" s="216">
        <f>E200</f>
        <v>595.89</v>
      </c>
    </row>
    <row r="200" spans="1:5" ht="75">
      <c r="A200" s="214" t="s">
        <v>142</v>
      </c>
      <c r="B200" s="215" t="s">
        <v>548</v>
      </c>
      <c r="C200" s="215"/>
      <c r="D200" s="216">
        <f>D201</f>
        <v>612.69</v>
      </c>
      <c r="E200" s="216">
        <f>E201</f>
        <v>595.89</v>
      </c>
    </row>
    <row r="201" spans="1:5" ht="75">
      <c r="A201" s="214" t="s">
        <v>681</v>
      </c>
      <c r="B201" s="215" t="s">
        <v>548</v>
      </c>
      <c r="C201" s="215" t="s">
        <v>138</v>
      </c>
      <c r="D201" s="216">
        <v>612.69</v>
      </c>
      <c r="E201" s="216">
        <v>595.89</v>
      </c>
    </row>
    <row r="202" spans="1:5" ht="18.75">
      <c r="A202" s="214" t="s">
        <v>141</v>
      </c>
      <c r="B202" s="215" t="s">
        <v>549</v>
      </c>
      <c r="C202" s="215"/>
      <c r="D202" s="216">
        <f>D203</f>
        <v>22704.83</v>
      </c>
      <c r="E202" s="216">
        <f>E203</f>
        <v>22490</v>
      </c>
    </row>
    <row r="203" spans="1:5" ht="37.5">
      <c r="A203" s="214" t="s">
        <v>682</v>
      </c>
      <c r="B203" s="215" t="s">
        <v>549</v>
      </c>
      <c r="C203" s="215" t="s">
        <v>138</v>
      </c>
      <c r="D203" s="216">
        <v>22704.83</v>
      </c>
      <c r="E203" s="216">
        <v>22490</v>
      </c>
    </row>
    <row r="204" spans="1:5" ht="18.75">
      <c r="A204" s="214" t="s">
        <v>550</v>
      </c>
      <c r="B204" s="215" t="s">
        <v>551</v>
      </c>
      <c r="C204" s="215"/>
      <c r="D204" s="216">
        <f>D205+D206+D207</f>
        <v>10457.146</v>
      </c>
      <c r="E204" s="216">
        <f>E205+E206+E207</f>
        <v>10421.096000000001</v>
      </c>
    </row>
    <row r="205" spans="1:5" ht="131.25">
      <c r="A205" s="214" t="s">
        <v>683</v>
      </c>
      <c r="B205" s="215" t="s">
        <v>551</v>
      </c>
      <c r="C205" s="215" t="s">
        <v>69</v>
      </c>
      <c r="D205" s="216">
        <v>9993.546</v>
      </c>
      <c r="E205" s="216">
        <v>9993.546</v>
      </c>
    </row>
    <row r="206" spans="1:5" ht="56.25">
      <c r="A206" s="214" t="s">
        <v>684</v>
      </c>
      <c r="B206" s="215" t="s">
        <v>551</v>
      </c>
      <c r="C206" s="215" t="s">
        <v>71</v>
      </c>
      <c r="D206" s="216">
        <v>463.5</v>
      </c>
      <c r="E206" s="216">
        <v>427.45</v>
      </c>
    </row>
    <row r="207" spans="1:5" ht="37.5">
      <c r="A207" s="214" t="s">
        <v>685</v>
      </c>
      <c r="B207" s="215" t="s">
        <v>551</v>
      </c>
      <c r="C207" s="215" t="s">
        <v>75</v>
      </c>
      <c r="D207" s="216">
        <v>0.1</v>
      </c>
      <c r="E207" s="216">
        <v>0.1</v>
      </c>
    </row>
    <row r="208" spans="1:5" ht="56.25">
      <c r="A208" s="287" t="s">
        <v>794</v>
      </c>
      <c r="B208" s="215" t="s">
        <v>793</v>
      </c>
      <c r="C208" s="215"/>
      <c r="D208" s="216">
        <f>D209</f>
        <v>9107.08</v>
      </c>
      <c r="E208" s="216">
        <f>E209</f>
        <v>9321.91</v>
      </c>
    </row>
    <row r="209" spans="1:5" ht="18.75">
      <c r="A209" s="274" t="s">
        <v>137</v>
      </c>
      <c r="B209" s="215" t="s">
        <v>793</v>
      </c>
      <c r="C209" s="215" t="s">
        <v>138</v>
      </c>
      <c r="D209" s="216">
        <v>9107.08</v>
      </c>
      <c r="E209" s="216">
        <v>9321.91</v>
      </c>
    </row>
    <row r="210" spans="1:5" ht="37.5">
      <c r="A210" s="214" t="s">
        <v>800</v>
      </c>
      <c r="B210" s="215" t="s">
        <v>687</v>
      </c>
      <c r="C210" s="215"/>
      <c r="D210" s="216">
        <f>D211</f>
        <v>28633.025</v>
      </c>
      <c r="E210" s="216">
        <f>E211</f>
        <v>28633.025</v>
      </c>
    </row>
    <row r="211" spans="1:5" ht="56.25">
      <c r="A211" s="214" t="s">
        <v>84</v>
      </c>
      <c r="B211" s="215" t="s">
        <v>462</v>
      </c>
      <c r="C211" s="215"/>
      <c r="D211" s="216">
        <f>D212+D213+D214</f>
        <v>28633.025</v>
      </c>
      <c r="E211" s="216">
        <f>E212+E213+E214</f>
        <v>28633.025</v>
      </c>
    </row>
    <row r="212" spans="1:5" ht="168.75">
      <c r="A212" s="220" t="s">
        <v>688</v>
      </c>
      <c r="B212" s="215" t="s">
        <v>462</v>
      </c>
      <c r="C212" s="215" t="s">
        <v>69</v>
      </c>
      <c r="D212" s="216">
        <v>24761.025</v>
      </c>
      <c r="E212" s="216">
        <v>24761.025</v>
      </c>
    </row>
    <row r="213" spans="1:5" ht="93.75">
      <c r="A213" s="214" t="s">
        <v>689</v>
      </c>
      <c r="B213" s="215" t="s">
        <v>462</v>
      </c>
      <c r="C213" s="215" t="s">
        <v>71</v>
      </c>
      <c r="D213" s="216">
        <v>3820</v>
      </c>
      <c r="E213" s="216">
        <v>3820</v>
      </c>
    </row>
    <row r="214" spans="1:5" ht="75">
      <c r="A214" s="214" t="s">
        <v>690</v>
      </c>
      <c r="B214" s="215" t="s">
        <v>462</v>
      </c>
      <c r="C214" s="215" t="s">
        <v>75</v>
      </c>
      <c r="D214" s="216">
        <v>52</v>
      </c>
      <c r="E214" s="216">
        <v>52</v>
      </c>
    </row>
    <row r="215" spans="1:5" ht="56.25">
      <c r="A215" s="227" t="s">
        <v>85</v>
      </c>
      <c r="B215" s="228" t="s">
        <v>691</v>
      </c>
      <c r="C215" s="228"/>
      <c r="D215" s="229">
        <f>D216+D219</f>
        <v>3089.7</v>
      </c>
      <c r="E215" s="229">
        <f>E216+E219</f>
        <v>3089.7</v>
      </c>
    </row>
    <row r="216" spans="1:5" ht="37.5">
      <c r="A216" s="214" t="s">
        <v>113</v>
      </c>
      <c r="B216" s="215" t="s">
        <v>692</v>
      </c>
      <c r="C216" s="215"/>
      <c r="D216" s="216">
        <f>D217</f>
        <v>2868</v>
      </c>
      <c r="E216" s="216">
        <f>E217</f>
        <v>2868</v>
      </c>
    </row>
    <row r="217" spans="1:5" ht="176.25" customHeight="1">
      <c r="A217" s="214" t="s">
        <v>394</v>
      </c>
      <c r="B217" s="215" t="s">
        <v>540</v>
      </c>
      <c r="C217" s="215"/>
      <c r="D217" s="216">
        <f>D218</f>
        <v>2868</v>
      </c>
      <c r="E217" s="216">
        <f>E218</f>
        <v>2868</v>
      </c>
    </row>
    <row r="218" spans="1:5" ht="37.5">
      <c r="A218" s="220" t="s">
        <v>82</v>
      </c>
      <c r="B218" s="215" t="s">
        <v>540</v>
      </c>
      <c r="C218" s="215" t="s">
        <v>83</v>
      </c>
      <c r="D218" s="216">
        <v>2868</v>
      </c>
      <c r="E218" s="216">
        <v>2868</v>
      </c>
    </row>
    <row r="219" spans="1:5" ht="18.75">
      <c r="A219" s="214" t="s">
        <v>86</v>
      </c>
      <c r="B219" s="215" t="s">
        <v>694</v>
      </c>
      <c r="C219" s="215"/>
      <c r="D219" s="216">
        <f aca="true" t="shared" si="0" ref="D219:E221">D220</f>
        <v>221.7</v>
      </c>
      <c r="E219" s="216">
        <f t="shared" si="0"/>
        <v>221.7</v>
      </c>
    </row>
    <row r="220" spans="1:5" ht="75">
      <c r="A220" s="214" t="s">
        <v>87</v>
      </c>
      <c r="B220" s="215" t="s">
        <v>695</v>
      </c>
      <c r="C220" s="215"/>
      <c r="D220" s="216">
        <f t="shared" si="0"/>
        <v>221.7</v>
      </c>
      <c r="E220" s="216">
        <f t="shared" si="0"/>
        <v>221.7</v>
      </c>
    </row>
    <row r="221" spans="1:5" ht="75">
      <c r="A221" s="214" t="s">
        <v>463</v>
      </c>
      <c r="B221" s="215" t="s">
        <v>464</v>
      </c>
      <c r="C221" s="215"/>
      <c r="D221" s="216">
        <f t="shared" si="0"/>
        <v>221.7</v>
      </c>
      <c r="E221" s="216">
        <f t="shared" si="0"/>
        <v>221.7</v>
      </c>
    </row>
    <row r="222" spans="1:5" ht="112.5">
      <c r="A222" s="214" t="s">
        <v>696</v>
      </c>
      <c r="B222" s="215" t="s">
        <v>464</v>
      </c>
      <c r="C222" s="215" t="s">
        <v>71</v>
      </c>
      <c r="D222" s="216">
        <v>221.7</v>
      </c>
      <c r="E222" s="216">
        <v>221.7</v>
      </c>
    </row>
    <row r="223" spans="1:5" ht="37.5">
      <c r="A223" s="227" t="s">
        <v>88</v>
      </c>
      <c r="B223" s="228" t="s">
        <v>697</v>
      </c>
      <c r="C223" s="228"/>
      <c r="D223" s="229">
        <f>D224+D233+D236</f>
        <v>875</v>
      </c>
      <c r="E223" s="229">
        <f>E224+E233+E236</f>
        <v>0</v>
      </c>
    </row>
    <row r="224" spans="1:5" ht="75">
      <c r="A224" s="214" t="s">
        <v>763</v>
      </c>
      <c r="B224" s="215" t="s">
        <v>699</v>
      </c>
      <c r="C224" s="215"/>
      <c r="D224" s="216">
        <f>D225+D227+D229+D231</f>
        <v>640</v>
      </c>
      <c r="E224" s="216">
        <f>E225+E227+E229+E231</f>
        <v>0</v>
      </c>
    </row>
    <row r="225" spans="1:5" ht="93.75">
      <c r="A225" s="214" t="s">
        <v>89</v>
      </c>
      <c r="B225" s="215" t="s">
        <v>469</v>
      </c>
      <c r="C225" s="215"/>
      <c r="D225" s="216">
        <f>D226</f>
        <v>150</v>
      </c>
      <c r="E225" s="216">
        <f>E226</f>
        <v>0</v>
      </c>
    </row>
    <row r="226" spans="1:5" ht="112.5">
      <c r="A226" s="214" t="s">
        <v>700</v>
      </c>
      <c r="B226" s="215" t="s">
        <v>469</v>
      </c>
      <c r="C226" s="215" t="s">
        <v>83</v>
      </c>
      <c r="D226" s="216">
        <v>150</v>
      </c>
      <c r="E226" s="216">
        <v>0</v>
      </c>
    </row>
    <row r="227" spans="1:5" ht="37.5">
      <c r="A227" s="214" t="s">
        <v>90</v>
      </c>
      <c r="B227" s="215" t="s">
        <v>470</v>
      </c>
      <c r="C227" s="215"/>
      <c r="D227" s="216">
        <f>D228</f>
        <v>50</v>
      </c>
      <c r="E227" s="216">
        <f>E228</f>
        <v>0</v>
      </c>
    </row>
    <row r="228" spans="1:5" ht="75">
      <c r="A228" s="214" t="s">
        <v>701</v>
      </c>
      <c r="B228" s="215" t="s">
        <v>470</v>
      </c>
      <c r="C228" s="215" t="s">
        <v>71</v>
      </c>
      <c r="D228" s="268">
        <v>50</v>
      </c>
      <c r="E228" s="268">
        <v>0</v>
      </c>
    </row>
    <row r="229" spans="1:5" ht="56.25">
      <c r="A229" s="214" t="s">
        <v>91</v>
      </c>
      <c r="B229" s="215" t="s">
        <v>471</v>
      </c>
      <c r="C229" s="215"/>
      <c r="D229" s="268">
        <f>D230</f>
        <v>200</v>
      </c>
      <c r="E229" s="268">
        <f>E230</f>
        <v>0</v>
      </c>
    </row>
    <row r="230" spans="1:5" ht="93.75">
      <c r="A230" s="214" t="s">
        <v>702</v>
      </c>
      <c r="B230" s="215" t="s">
        <v>471</v>
      </c>
      <c r="C230" s="215" t="s">
        <v>95</v>
      </c>
      <c r="D230" s="216">
        <v>200</v>
      </c>
      <c r="E230" s="216">
        <v>0</v>
      </c>
    </row>
    <row r="231" spans="1:5" ht="37.5">
      <c r="A231" s="214" t="s">
        <v>472</v>
      </c>
      <c r="B231" s="215" t="s">
        <v>473</v>
      </c>
      <c r="C231" s="215"/>
      <c r="D231" s="216">
        <f>D232</f>
        <v>240</v>
      </c>
      <c r="E231" s="216">
        <f>E232</f>
        <v>0</v>
      </c>
    </row>
    <row r="232" spans="1:5" ht="75">
      <c r="A232" s="214" t="s">
        <v>703</v>
      </c>
      <c r="B232" s="215" t="s">
        <v>473</v>
      </c>
      <c r="C232" s="215" t="s">
        <v>71</v>
      </c>
      <c r="D232" s="268">
        <v>240</v>
      </c>
      <c r="E232" s="268">
        <v>0</v>
      </c>
    </row>
    <row r="233" spans="1:5" ht="37.5">
      <c r="A233" s="214" t="s">
        <v>764</v>
      </c>
      <c r="B233" s="215" t="s">
        <v>705</v>
      </c>
      <c r="C233" s="215"/>
      <c r="D233" s="216">
        <f>D234</f>
        <v>100</v>
      </c>
      <c r="E233" s="216">
        <f>E234</f>
        <v>0</v>
      </c>
    </row>
    <row r="234" spans="1:5" ht="37.5">
      <c r="A234" s="214" t="s">
        <v>474</v>
      </c>
      <c r="B234" s="215" t="s">
        <v>475</v>
      </c>
      <c r="C234" s="215"/>
      <c r="D234" s="216">
        <f>D235</f>
        <v>100</v>
      </c>
      <c r="E234" s="216">
        <f>E235</f>
        <v>0</v>
      </c>
    </row>
    <row r="235" spans="1:5" ht="56.25">
      <c r="A235" s="214" t="s">
        <v>706</v>
      </c>
      <c r="B235" s="215" t="s">
        <v>475</v>
      </c>
      <c r="C235" s="215" t="s">
        <v>83</v>
      </c>
      <c r="D235" s="216">
        <v>100</v>
      </c>
      <c r="E235" s="216">
        <v>0</v>
      </c>
    </row>
    <row r="236" spans="1:5" ht="37.5">
      <c r="A236" s="214" t="s">
        <v>772</v>
      </c>
      <c r="B236" s="215" t="s">
        <v>707</v>
      </c>
      <c r="C236" s="215"/>
      <c r="D236" s="216">
        <f>D237</f>
        <v>135</v>
      </c>
      <c r="E236" s="216">
        <f>E237</f>
        <v>0</v>
      </c>
    </row>
    <row r="237" spans="1:5" ht="75">
      <c r="A237" s="214" t="s">
        <v>476</v>
      </c>
      <c r="B237" s="215" t="s">
        <v>477</v>
      </c>
      <c r="C237" s="215"/>
      <c r="D237" s="216">
        <f>D238</f>
        <v>135</v>
      </c>
      <c r="E237" s="216">
        <f>E238</f>
        <v>0</v>
      </c>
    </row>
    <row r="238" spans="1:5" ht="112.5">
      <c r="A238" s="214" t="s">
        <v>708</v>
      </c>
      <c r="B238" s="215" t="s">
        <v>477</v>
      </c>
      <c r="C238" s="215" t="s">
        <v>95</v>
      </c>
      <c r="D238" s="216">
        <v>135</v>
      </c>
      <c r="E238" s="216">
        <v>0</v>
      </c>
    </row>
    <row r="239" spans="1:5" ht="18.75">
      <c r="A239" s="227" t="s">
        <v>92</v>
      </c>
      <c r="B239" s="228" t="s">
        <v>709</v>
      </c>
      <c r="C239" s="228"/>
      <c r="D239" s="229">
        <f>D240</f>
        <v>18452.156</v>
      </c>
      <c r="E239" s="229">
        <f>E240</f>
        <v>25152.156</v>
      </c>
    </row>
    <row r="240" spans="1:5" ht="18.75">
      <c r="A240" s="214" t="s">
        <v>92</v>
      </c>
      <c r="B240" s="215" t="s">
        <v>710</v>
      </c>
      <c r="C240" s="215"/>
      <c r="D240" s="216">
        <f>D241+D243+D245+D247+D249+D254+D257+D259+D261+D263+D265+D268+D270+D274+D252</f>
        <v>18452.156</v>
      </c>
      <c r="E240" s="216">
        <f>E241+E243+E245+E247+E249+E254+E257+E259+E261+E263+E265+E268+E270+E274+E252</f>
        <v>25152.156</v>
      </c>
    </row>
    <row r="241" spans="1:5" ht="56.25">
      <c r="A241" s="214" t="s">
        <v>478</v>
      </c>
      <c r="B241" s="215" t="s">
        <v>479</v>
      </c>
      <c r="C241" s="215"/>
      <c r="D241" s="216">
        <v>1814.156</v>
      </c>
      <c r="E241" s="216">
        <v>1814.156</v>
      </c>
    </row>
    <row r="242" spans="1:5" ht="168.75">
      <c r="A242" s="220" t="s">
        <v>711</v>
      </c>
      <c r="B242" s="215" t="s">
        <v>479</v>
      </c>
      <c r="C242" s="215" t="s">
        <v>69</v>
      </c>
      <c r="D242" s="216">
        <v>1814.156</v>
      </c>
      <c r="E242" s="216">
        <v>1814.156</v>
      </c>
    </row>
    <row r="243" spans="1:5" ht="18.75">
      <c r="A243" s="214" t="s">
        <v>67</v>
      </c>
      <c r="B243" s="215" t="s">
        <v>427</v>
      </c>
      <c r="C243" s="215"/>
      <c r="D243" s="216">
        <v>855.769</v>
      </c>
      <c r="E243" s="216">
        <v>855.769</v>
      </c>
    </row>
    <row r="244" spans="1:5" ht="131.25">
      <c r="A244" s="214" t="s">
        <v>712</v>
      </c>
      <c r="B244" s="215" t="s">
        <v>427</v>
      </c>
      <c r="C244" s="215" t="s">
        <v>69</v>
      </c>
      <c r="D244" s="216">
        <v>855.769</v>
      </c>
      <c r="E244" s="216">
        <v>855.769</v>
      </c>
    </row>
    <row r="245" spans="1:5" ht="56.25">
      <c r="A245" s="214" t="s">
        <v>143</v>
      </c>
      <c r="B245" s="215" t="s">
        <v>552</v>
      </c>
      <c r="C245" s="215"/>
      <c r="D245" s="216">
        <f>D246</f>
        <v>1157.3</v>
      </c>
      <c r="E245" s="216">
        <f>E246</f>
        <v>1157.3</v>
      </c>
    </row>
    <row r="246" spans="1:5" ht="75">
      <c r="A246" s="214" t="s">
        <v>713</v>
      </c>
      <c r="B246" s="215" t="s">
        <v>552</v>
      </c>
      <c r="C246" s="215" t="s">
        <v>138</v>
      </c>
      <c r="D246" s="216">
        <v>1157.3</v>
      </c>
      <c r="E246" s="216">
        <v>1157.3</v>
      </c>
    </row>
    <row r="247" spans="1:5" ht="56.25">
      <c r="A247" s="214" t="s">
        <v>553</v>
      </c>
      <c r="B247" s="215" t="s">
        <v>554</v>
      </c>
      <c r="C247" s="215"/>
      <c r="D247" s="216">
        <f>D248</f>
        <v>72.1</v>
      </c>
      <c r="E247" s="216">
        <f>E248</f>
        <v>72.1</v>
      </c>
    </row>
    <row r="248" spans="1:5" ht="75">
      <c r="A248" s="214" t="s">
        <v>714</v>
      </c>
      <c r="B248" s="215" t="s">
        <v>554</v>
      </c>
      <c r="C248" s="215" t="s">
        <v>138</v>
      </c>
      <c r="D248" s="216">
        <v>72.1</v>
      </c>
      <c r="E248" s="216">
        <v>72.1</v>
      </c>
    </row>
    <row r="249" spans="1:5" ht="262.5">
      <c r="A249" s="358" t="s">
        <v>1053</v>
      </c>
      <c r="B249" s="215" t="s">
        <v>541</v>
      </c>
      <c r="C249" s="215"/>
      <c r="D249" s="216">
        <f>D250+D251</f>
        <v>43.7</v>
      </c>
      <c r="E249" s="216">
        <f>E250+E251</f>
        <v>43.7</v>
      </c>
    </row>
    <row r="250" spans="1:5" ht="112.5">
      <c r="A250" s="220" t="s">
        <v>68</v>
      </c>
      <c r="B250" s="215" t="s">
        <v>541</v>
      </c>
      <c r="C250" s="215" t="s">
        <v>69</v>
      </c>
      <c r="D250" s="216">
        <v>27.2</v>
      </c>
      <c r="E250" s="216">
        <v>27.2</v>
      </c>
    </row>
    <row r="251" spans="1:5" ht="37.5">
      <c r="A251" s="220" t="s">
        <v>70</v>
      </c>
      <c r="B251" s="215" t="s">
        <v>541</v>
      </c>
      <c r="C251" s="215" t="s">
        <v>71</v>
      </c>
      <c r="D251" s="216">
        <v>16.5</v>
      </c>
      <c r="E251" s="216">
        <v>16.5</v>
      </c>
    </row>
    <row r="252" spans="1:5" ht="152.25" customHeight="1">
      <c r="A252" s="214" t="s">
        <v>1083</v>
      </c>
      <c r="B252" s="215" t="s">
        <v>480</v>
      </c>
      <c r="C252" s="215"/>
      <c r="D252" s="268">
        <f>D253</f>
        <v>58.2</v>
      </c>
      <c r="E252" s="216">
        <f>E253</f>
        <v>58.2</v>
      </c>
    </row>
    <row r="253" spans="1:5" ht="39" customHeight="1">
      <c r="A253" s="220" t="s">
        <v>70</v>
      </c>
      <c r="B253" s="215" t="s">
        <v>480</v>
      </c>
      <c r="C253" s="215" t="s">
        <v>71</v>
      </c>
      <c r="D253" s="268">
        <v>58.2</v>
      </c>
      <c r="E253" s="216">
        <v>58.2</v>
      </c>
    </row>
    <row r="254" spans="1:5" ht="276" customHeight="1">
      <c r="A254" s="220" t="s">
        <v>93</v>
      </c>
      <c r="B254" s="215" t="s">
        <v>481</v>
      </c>
      <c r="C254" s="215"/>
      <c r="D254" s="216">
        <f>D255+D256</f>
        <v>136.70000000000002</v>
      </c>
      <c r="E254" s="216">
        <f>E255+E256</f>
        <v>136.70000000000002</v>
      </c>
    </row>
    <row r="255" spans="1:5" ht="112.5">
      <c r="A255" s="220" t="s">
        <v>68</v>
      </c>
      <c r="B255" s="215" t="s">
        <v>481</v>
      </c>
      <c r="C255" s="215" t="s">
        <v>69</v>
      </c>
      <c r="D255" s="216">
        <v>135.8</v>
      </c>
      <c r="E255" s="268">
        <v>135.8</v>
      </c>
    </row>
    <row r="256" spans="1:5" ht="37.5">
      <c r="A256" s="220" t="s">
        <v>70</v>
      </c>
      <c r="B256" s="215" t="s">
        <v>481</v>
      </c>
      <c r="C256" s="215" t="s">
        <v>71</v>
      </c>
      <c r="D256" s="216">
        <v>0.9</v>
      </c>
      <c r="E256" s="268">
        <v>0.9</v>
      </c>
    </row>
    <row r="257" spans="1:5" ht="150">
      <c r="A257" s="220" t="s">
        <v>555</v>
      </c>
      <c r="B257" s="215" t="s">
        <v>556</v>
      </c>
      <c r="C257" s="215"/>
      <c r="D257" s="268">
        <f>D258</f>
        <v>4.5</v>
      </c>
      <c r="E257" s="268">
        <f>E258</f>
        <v>4.5</v>
      </c>
    </row>
    <row r="258" spans="1:5" ht="37.5">
      <c r="A258" s="220" t="s">
        <v>70</v>
      </c>
      <c r="B258" s="215" t="s">
        <v>556</v>
      </c>
      <c r="C258" s="215" t="s">
        <v>71</v>
      </c>
      <c r="D258" s="216">
        <v>4.5</v>
      </c>
      <c r="E258" s="216">
        <v>4.5</v>
      </c>
    </row>
    <row r="259" spans="1:5" ht="288.75" customHeight="1">
      <c r="A259" s="220" t="s">
        <v>557</v>
      </c>
      <c r="B259" s="215" t="s">
        <v>558</v>
      </c>
      <c r="C259" s="215"/>
      <c r="D259" s="216">
        <f>D260</f>
        <v>4.5</v>
      </c>
      <c r="E259" s="216">
        <f>E260</f>
        <v>4.5</v>
      </c>
    </row>
    <row r="260" spans="1:5" ht="37.5">
      <c r="A260" s="220" t="s">
        <v>849</v>
      </c>
      <c r="B260" s="215" t="s">
        <v>558</v>
      </c>
      <c r="C260" s="215" t="s">
        <v>71</v>
      </c>
      <c r="D260" s="216">
        <v>4.5</v>
      </c>
      <c r="E260" s="216">
        <v>4.5</v>
      </c>
    </row>
    <row r="261" spans="1:5" ht="281.25">
      <c r="A261" s="282" t="s">
        <v>829</v>
      </c>
      <c r="B261" s="215" t="s">
        <v>559</v>
      </c>
      <c r="C261" s="215"/>
      <c r="D261" s="216">
        <f>D262</f>
        <v>285.4</v>
      </c>
      <c r="E261" s="216">
        <f>E262</f>
        <v>285.4</v>
      </c>
    </row>
    <row r="262" spans="1:5" ht="18.75">
      <c r="A262" s="282" t="s">
        <v>137</v>
      </c>
      <c r="B262" s="215" t="s">
        <v>559</v>
      </c>
      <c r="C262" s="215" t="s">
        <v>138</v>
      </c>
      <c r="D262" s="216">
        <v>285.4</v>
      </c>
      <c r="E262" s="216">
        <v>285.4</v>
      </c>
    </row>
    <row r="263" spans="1:5" ht="190.5" customHeight="1">
      <c r="A263" s="282" t="s">
        <v>830</v>
      </c>
      <c r="B263" s="215" t="s">
        <v>560</v>
      </c>
      <c r="C263" s="215"/>
      <c r="D263" s="216">
        <f>D264</f>
        <v>10</v>
      </c>
      <c r="E263" s="216">
        <f>E264</f>
        <v>10</v>
      </c>
    </row>
    <row r="264" spans="1:5" ht="37.5">
      <c r="A264" s="220" t="s">
        <v>70</v>
      </c>
      <c r="B264" s="215" t="s">
        <v>560</v>
      </c>
      <c r="C264" s="215" t="s">
        <v>71</v>
      </c>
      <c r="D264" s="216">
        <v>10</v>
      </c>
      <c r="E264" s="216">
        <v>10</v>
      </c>
    </row>
    <row r="265" spans="1:5" ht="131.25">
      <c r="A265" s="214" t="s">
        <v>279</v>
      </c>
      <c r="B265" s="215" t="s">
        <v>428</v>
      </c>
      <c r="C265" s="215"/>
      <c r="D265" s="268">
        <f>D266+D267</f>
        <v>404.032</v>
      </c>
      <c r="E265" s="268">
        <f>E266+E267</f>
        <v>404.032</v>
      </c>
    </row>
    <row r="266" spans="1:5" ht="243.75">
      <c r="A266" s="220" t="s">
        <v>719</v>
      </c>
      <c r="B266" s="215" t="s">
        <v>428</v>
      </c>
      <c r="C266" s="215" t="s">
        <v>69</v>
      </c>
      <c r="D266" s="216">
        <v>398.032</v>
      </c>
      <c r="E266" s="216">
        <v>398.032</v>
      </c>
    </row>
    <row r="267" spans="1:5" ht="168.75">
      <c r="A267" s="220" t="s">
        <v>720</v>
      </c>
      <c r="B267" s="215" t="s">
        <v>428</v>
      </c>
      <c r="C267" s="215" t="s">
        <v>71</v>
      </c>
      <c r="D267" s="268">
        <v>6</v>
      </c>
      <c r="E267" s="268">
        <v>6</v>
      </c>
    </row>
    <row r="268" spans="1:5" ht="56.25">
      <c r="A268" s="214" t="s">
        <v>94</v>
      </c>
      <c r="B268" s="215" t="s">
        <v>482</v>
      </c>
      <c r="C268" s="215"/>
      <c r="D268" s="216">
        <f>D269</f>
        <v>1500</v>
      </c>
      <c r="E268" s="216">
        <f>E269</f>
        <v>1500</v>
      </c>
    </row>
    <row r="269" spans="1:5" ht="75">
      <c r="A269" s="214" t="s">
        <v>721</v>
      </c>
      <c r="B269" s="215" t="s">
        <v>482</v>
      </c>
      <c r="C269" s="215" t="s">
        <v>75</v>
      </c>
      <c r="D269" s="216">
        <v>1500</v>
      </c>
      <c r="E269" s="216">
        <v>1500</v>
      </c>
    </row>
    <row r="270" spans="1:5" ht="37.5">
      <c r="A270" s="214" t="s">
        <v>278</v>
      </c>
      <c r="B270" s="215" t="s">
        <v>483</v>
      </c>
      <c r="C270" s="215"/>
      <c r="D270" s="216">
        <f>D271+D272+D273</f>
        <v>4705.799</v>
      </c>
      <c r="E270" s="216">
        <f>E271+E272+E273</f>
        <v>4705.799</v>
      </c>
    </row>
    <row r="271" spans="1:5" ht="75">
      <c r="A271" s="214" t="s">
        <v>722</v>
      </c>
      <c r="B271" s="215" t="s">
        <v>483</v>
      </c>
      <c r="C271" s="215" t="s">
        <v>71</v>
      </c>
      <c r="D271" s="216">
        <v>290</v>
      </c>
      <c r="E271" s="216">
        <v>290</v>
      </c>
    </row>
    <row r="272" spans="1:5" ht="56.25">
      <c r="A272" s="214" t="s">
        <v>723</v>
      </c>
      <c r="B272" s="215" t="s">
        <v>483</v>
      </c>
      <c r="C272" s="215" t="s">
        <v>83</v>
      </c>
      <c r="D272" s="216">
        <v>4335.799</v>
      </c>
      <c r="E272" s="216">
        <v>4335.799</v>
      </c>
    </row>
    <row r="273" spans="1:5" ht="56.25">
      <c r="A273" s="214" t="s">
        <v>724</v>
      </c>
      <c r="B273" s="215" t="s">
        <v>483</v>
      </c>
      <c r="C273" s="215" t="s">
        <v>75</v>
      </c>
      <c r="D273" s="216">
        <v>80</v>
      </c>
      <c r="E273" s="216">
        <v>80</v>
      </c>
    </row>
    <row r="274" spans="1:5" ht="37.5">
      <c r="A274" s="214" t="s">
        <v>281</v>
      </c>
      <c r="B274" s="215" t="s">
        <v>566</v>
      </c>
      <c r="C274" s="215"/>
      <c r="D274" s="216">
        <v>7400</v>
      </c>
      <c r="E274" s="216">
        <v>14100</v>
      </c>
    </row>
  </sheetData>
  <sheetProtection/>
  <mergeCells count="7">
    <mergeCell ref="A5:E5"/>
    <mergeCell ref="A8:A9"/>
    <mergeCell ref="B8:B9"/>
    <mergeCell ref="C8:C9"/>
    <mergeCell ref="D8:D9"/>
    <mergeCell ref="E8:E9"/>
    <mergeCell ref="D7:E7"/>
  </mergeCells>
  <printOptions/>
  <pageMargins left="0.984251968503937" right="0.1968503937007874" top="0.1968503937007874" bottom="0.1968503937007874" header="0.31496062992125984" footer="0.31496062992125984"/>
  <pageSetup fitToHeight="18" fitToWidth="1"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sheetPr>
    <pageSetUpPr fitToPage="1"/>
  </sheetPr>
  <dimension ref="A2:I33"/>
  <sheetViews>
    <sheetView zoomScalePageLayoutView="0" workbookViewId="0" topLeftCell="A2">
      <selection activeCell="O19" sqref="O19"/>
    </sheetView>
  </sheetViews>
  <sheetFormatPr defaultColWidth="9.00390625" defaultRowHeight="12.75"/>
  <cols>
    <col min="1" max="1" width="4.375" style="0" customWidth="1"/>
    <col min="2" max="2" width="4.875" style="0" customWidth="1"/>
    <col min="3" max="3" width="5.25390625" style="0" customWidth="1"/>
    <col min="4" max="4" width="4.125" style="0" customWidth="1"/>
    <col min="5" max="5" width="5.00390625" style="0" customWidth="1"/>
    <col min="6" max="6" width="6.875" style="0" customWidth="1"/>
    <col min="7" max="7" width="5.375" style="0" customWidth="1"/>
    <col min="8" max="8" width="43.00390625" style="0" customWidth="1"/>
    <col min="9" max="9" width="16.625" style="0" customWidth="1"/>
    <col min="11" max="11" width="16.625" style="0" customWidth="1"/>
  </cols>
  <sheetData>
    <row r="1" ht="12.75" hidden="1"/>
    <row r="2" spans="1:9" ht="18.75">
      <c r="A2" s="12"/>
      <c r="B2" s="12"/>
      <c r="C2" s="12"/>
      <c r="D2" s="12"/>
      <c r="E2" s="12"/>
      <c r="F2" s="12"/>
      <c r="G2" s="12"/>
      <c r="H2" s="380" t="s">
        <v>734</v>
      </c>
      <c r="I2" s="380"/>
    </row>
    <row r="3" spans="1:9" ht="18.75" hidden="1">
      <c r="A3" s="12"/>
      <c r="B3" s="12"/>
      <c r="C3" s="12"/>
      <c r="D3" s="12"/>
      <c r="E3" s="12"/>
      <c r="F3" s="12"/>
      <c r="G3" s="12"/>
      <c r="H3" s="380" t="s">
        <v>145</v>
      </c>
      <c r="I3" s="380"/>
    </row>
    <row r="4" spans="1:9" ht="18.75">
      <c r="A4" s="12"/>
      <c r="B4" s="12"/>
      <c r="C4" s="12"/>
      <c r="D4" s="12"/>
      <c r="E4" s="12"/>
      <c r="F4" s="12"/>
      <c r="G4" s="12"/>
      <c r="H4" s="380" t="s">
        <v>145</v>
      </c>
      <c r="I4" s="380"/>
    </row>
    <row r="5" spans="1:9" ht="18.75">
      <c r="A5" s="12"/>
      <c r="B5" s="12"/>
      <c r="C5" s="12"/>
      <c r="D5" s="12"/>
      <c r="E5" s="12"/>
      <c r="F5" s="12"/>
      <c r="G5" s="12"/>
      <c r="H5" s="380" t="s">
        <v>144</v>
      </c>
      <c r="I5" s="380"/>
    </row>
    <row r="6" spans="1:9" ht="18.75">
      <c r="A6" s="12"/>
      <c r="B6" s="12"/>
      <c r="C6" s="12"/>
      <c r="D6" s="12"/>
      <c r="E6" s="12"/>
      <c r="F6" s="12"/>
      <c r="G6" s="12"/>
      <c r="H6" s="380" t="s">
        <v>803</v>
      </c>
      <c r="I6" s="380"/>
    </row>
    <row r="7" spans="1:9" ht="7.5" customHeight="1">
      <c r="A7" s="12"/>
      <c r="B7" s="12"/>
      <c r="C7" s="12"/>
      <c r="D7" s="12"/>
      <c r="E7" s="12"/>
      <c r="F7" s="12"/>
      <c r="G7" s="12"/>
      <c r="H7" s="12"/>
      <c r="I7" s="12"/>
    </row>
    <row r="8" spans="1:9" ht="18.75">
      <c r="A8" s="382" t="s">
        <v>146</v>
      </c>
      <c r="B8" s="383"/>
      <c r="C8" s="383"/>
      <c r="D8" s="383"/>
      <c r="E8" s="383"/>
      <c r="F8" s="383"/>
      <c r="G8" s="383"/>
      <c r="H8" s="383"/>
      <c r="I8" s="383"/>
    </row>
    <row r="9" spans="1:9" ht="18.75">
      <c r="A9" s="382" t="s">
        <v>802</v>
      </c>
      <c r="B9" s="383"/>
      <c r="C9" s="383"/>
      <c r="D9" s="383"/>
      <c r="E9" s="383"/>
      <c r="F9" s="383"/>
      <c r="G9" s="383"/>
      <c r="H9" s="383"/>
      <c r="I9" s="383"/>
    </row>
    <row r="10" spans="1:9" ht="18.75">
      <c r="A10" s="12"/>
      <c r="B10" s="12"/>
      <c r="C10" s="12"/>
      <c r="D10" s="12"/>
      <c r="E10" s="12"/>
      <c r="F10" s="12"/>
      <c r="G10" s="12"/>
      <c r="H10" s="384"/>
      <c r="I10" s="384"/>
    </row>
    <row r="11" spans="1:9" ht="18.75">
      <c r="A11" s="12"/>
      <c r="B11" s="12"/>
      <c r="C11" s="12"/>
      <c r="D11" s="12"/>
      <c r="E11" s="12"/>
      <c r="F11" s="12"/>
      <c r="G11" s="12"/>
      <c r="H11" s="12"/>
      <c r="I11" s="14"/>
    </row>
    <row r="12" spans="1:9" ht="37.5">
      <c r="A12" s="381" t="s">
        <v>147</v>
      </c>
      <c r="B12" s="381"/>
      <c r="C12" s="381"/>
      <c r="D12" s="381"/>
      <c r="E12" s="381"/>
      <c r="F12" s="381"/>
      <c r="G12" s="381"/>
      <c r="H12" s="16" t="s">
        <v>17</v>
      </c>
      <c r="I12" s="15" t="s">
        <v>46</v>
      </c>
    </row>
    <row r="13" spans="1:9" ht="18.75">
      <c r="A13" s="381">
        <v>1</v>
      </c>
      <c r="B13" s="381"/>
      <c r="C13" s="381"/>
      <c r="D13" s="381"/>
      <c r="E13" s="381"/>
      <c r="F13" s="381"/>
      <c r="G13" s="381"/>
      <c r="H13" s="16">
        <v>2</v>
      </c>
      <c r="I13" s="15">
        <v>3</v>
      </c>
    </row>
    <row r="14" spans="1:9" ht="18.75">
      <c r="A14" s="17"/>
      <c r="B14" s="17"/>
      <c r="C14" s="17"/>
      <c r="D14" s="17"/>
      <c r="E14" s="17"/>
      <c r="F14" s="17"/>
      <c r="G14" s="17"/>
      <c r="H14" s="18"/>
      <c r="I14" s="17"/>
    </row>
    <row r="15" spans="1:9" ht="63" customHeight="1">
      <c r="A15" s="19" t="s">
        <v>22</v>
      </c>
      <c r="B15" s="19" t="s">
        <v>20</v>
      </c>
      <c r="C15" s="19" t="s">
        <v>20</v>
      </c>
      <c r="D15" s="19" t="s">
        <v>20</v>
      </c>
      <c r="E15" s="19" t="s">
        <v>20</v>
      </c>
      <c r="F15" s="19" t="s">
        <v>21</v>
      </c>
      <c r="G15" s="19" t="s">
        <v>18</v>
      </c>
      <c r="H15" s="20" t="s">
        <v>148</v>
      </c>
      <c r="I15" s="153">
        <f>SUM(I16,I25)</f>
        <v>22015.449000000022</v>
      </c>
    </row>
    <row r="16" spans="1:9" ht="56.25">
      <c r="A16" s="19" t="s">
        <v>22</v>
      </c>
      <c r="B16" s="19" t="s">
        <v>23</v>
      </c>
      <c r="C16" s="19" t="s">
        <v>20</v>
      </c>
      <c r="D16" s="19" t="s">
        <v>20</v>
      </c>
      <c r="E16" s="19" t="s">
        <v>20</v>
      </c>
      <c r="F16" s="19" t="s">
        <v>21</v>
      </c>
      <c r="G16" s="19" t="s">
        <v>18</v>
      </c>
      <c r="H16" s="20" t="s">
        <v>149</v>
      </c>
      <c r="I16" s="154">
        <f>SUM(I21,I18)</f>
        <v>22015.449000000022</v>
      </c>
    </row>
    <row r="17" spans="1:9" ht="36.75" customHeight="1">
      <c r="A17" s="19" t="s">
        <v>22</v>
      </c>
      <c r="B17" s="19" t="s">
        <v>23</v>
      </c>
      <c r="C17" s="19" t="s">
        <v>20</v>
      </c>
      <c r="D17" s="19" t="s">
        <v>20</v>
      </c>
      <c r="E17" s="19" t="s">
        <v>20</v>
      </c>
      <c r="F17" s="19" t="s">
        <v>21</v>
      </c>
      <c r="G17" s="19" t="s">
        <v>138</v>
      </c>
      <c r="H17" s="22" t="s">
        <v>150</v>
      </c>
      <c r="I17" s="154">
        <f>SUM(I18)</f>
        <v>-550837.044</v>
      </c>
    </row>
    <row r="18" spans="1:9" ht="38.25" customHeight="1">
      <c r="A18" s="19" t="s">
        <v>22</v>
      </c>
      <c r="B18" s="19" t="s">
        <v>23</v>
      </c>
      <c r="C18" s="19" t="s">
        <v>24</v>
      </c>
      <c r="D18" s="19" t="s">
        <v>20</v>
      </c>
      <c r="E18" s="19" t="s">
        <v>20</v>
      </c>
      <c r="F18" s="19" t="s">
        <v>21</v>
      </c>
      <c r="G18" s="19" t="s">
        <v>138</v>
      </c>
      <c r="H18" s="22" t="s">
        <v>151</v>
      </c>
      <c r="I18" s="154">
        <f>SUM(I19)</f>
        <v>-550837.044</v>
      </c>
    </row>
    <row r="19" spans="1:9" ht="36.75" customHeight="1">
      <c r="A19" s="19" t="s">
        <v>22</v>
      </c>
      <c r="B19" s="19" t="s">
        <v>23</v>
      </c>
      <c r="C19" s="19" t="s">
        <v>24</v>
      </c>
      <c r="D19" s="19" t="s">
        <v>22</v>
      </c>
      <c r="E19" s="19" t="s">
        <v>20</v>
      </c>
      <c r="F19" s="19" t="s">
        <v>21</v>
      </c>
      <c r="G19" s="19" t="s">
        <v>152</v>
      </c>
      <c r="H19" s="22" t="s">
        <v>153</v>
      </c>
      <c r="I19" s="154">
        <f>SUM(I20)</f>
        <v>-550837.044</v>
      </c>
    </row>
    <row r="20" spans="1:9" ht="54" customHeight="1">
      <c r="A20" s="19" t="s">
        <v>22</v>
      </c>
      <c r="B20" s="19" t="s">
        <v>23</v>
      </c>
      <c r="C20" s="19" t="s">
        <v>24</v>
      </c>
      <c r="D20" s="19" t="s">
        <v>22</v>
      </c>
      <c r="E20" s="19" t="s">
        <v>23</v>
      </c>
      <c r="F20" s="19" t="s">
        <v>21</v>
      </c>
      <c r="G20" s="19" t="s">
        <v>152</v>
      </c>
      <c r="H20" s="22" t="s">
        <v>154</v>
      </c>
      <c r="I20" s="162">
        <v>-550837.044</v>
      </c>
    </row>
    <row r="21" spans="1:9" ht="37.5" customHeight="1">
      <c r="A21" s="19" t="s">
        <v>22</v>
      </c>
      <c r="B21" s="19" t="s">
        <v>23</v>
      </c>
      <c r="C21" s="19" t="s">
        <v>20</v>
      </c>
      <c r="D21" s="19" t="s">
        <v>20</v>
      </c>
      <c r="E21" s="19" t="s">
        <v>20</v>
      </c>
      <c r="F21" s="19" t="s">
        <v>21</v>
      </c>
      <c r="G21" s="19" t="s">
        <v>95</v>
      </c>
      <c r="H21" s="22" t="s">
        <v>155</v>
      </c>
      <c r="I21" s="154">
        <f>SUM(I22)</f>
        <v>572852.493</v>
      </c>
    </row>
    <row r="22" spans="1:9" ht="39" customHeight="1">
      <c r="A22" s="19" t="s">
        <v>22</v>
      </c>
      <c r="B22" s="19" t="s">
        <v>23</v>
      </c>
      <c r="C22" s="19" t="s">
        <v>24</v>
      </c>
      <c r="D22" s="19" t="s">
        <v>20</v>
      </c>
      <c r="E22" s="19" t="s">
        <v>20</v>
      </c>
      <c r="F22" s="19" t="s">
        <v>21</v>
      </c>
      <c r="G22" s="19" t="s">
        <v>95</v>
      </c>
      <c r="H22" s="22" t="s">
        <v>156</v>
      </c>
      <c r="I22" s="154">
        <f>SUM(I23)</f>
        <v>572852.493</v>
      </c>
    </row>
    <row r="23" spans="1:9" ht="39" customHeight="1">
      <c r="A23" s="19" t="s">
        <v>22</v>
      </c>
      <c r="B23" s="19" t="s">
        <v>23</v>
      </c>
      <c r="C23" s="19" t="s">
        <v>24</v>
      </c>
      <c r="D23" s="19" t="s">
        <v>22</v>
      </c>
      <c r="E23" s="19" t="s">
        <v>20</v>
      </c>
      <c r="F23" s="19" t="s">
        <v>21</v>
      </c>
      <c r="G23" s="19" t="s">
        <v>157</v>
      </c>
      <c r="H23" s="22" t="s">
        <v>158</v>
      </c>
      <c r="I23" s="154">
        <f>SUM(I24)</f>
        <v>572852.493</v>
      </c>
    </row>
    <row r="24" spans="1:9" ht="60" customHeight="1">
      <c r="A24" s="19" t="s">
        <v>22</v>
      </c>
      <c r="B24" s="19" t="s">
        <v>23</v>
      </c>
      <c r="C24" s="19" t="s">
        <v>24</v>
      </c>
      <c r="D24" s="19" t="s">
        <v>22</v>
      </c>
      <c r="E24" s="19" t="s">
        <v>23</v>
      </c>
      <c r="F24" s="19" t="s">
        <v>21</v>
      </c>
      <c r="G24" s="19" t="s">
        <v>157</v>
      </c>
      <c r="H24" s="22" t="s">
        <v>159</v>
      </c>
      <c r="I24" s="154">
        <v>572852.493</v>
      </c>
    </row>
    <row r="25" spans="1:9" ht="56.25" hidden="1">
      <c r="A25" s="19" t="s">
        <v>22</v>
      </c>
      <c r="B25" s="19" t="s">
        <v>47</v>
      </c>
      <c r="C25" s="19" t="s">
        <v>20</v>
      </c>
      <c r="D25" s="19" t="s">
        <v>20</v>
      </c>
      <c r="E25" s="19" t="s">
        <v>20</v>
      </c>
      <c r="F25" s="19" t="s">
        <v>21</v>
      </c>
      <c r="G25" s="19" t="s">
        <v>18</v>
      </c>
      <c r="H25" s="20" t="s">
        <v>160</v>
      </c>
      <c r="I25" s="21">
        <f>SUM(I26,I29)</f>
        <v>0</v>
      </c>
    </row>
    <row r="26" spans="1:9" ht="56.25" hidden="1">
      <c r="A26" s="19" t="s">
        <v>22</v>
      </c>
      <c r="B26" s="19" t="s">
        <v>47</v>
      </c>
      <c r="C26" s="19" t="s">
        <v>96</v>
      </c>
      <c r="D26" s="19" t="s">
        <v>20</v>
      </c>
      <c r="E26" s="19" t="s">
        <v>20</v>
      </c>
      <c r="F26" s="19" t="s">
        <v>21</v>
      </c>
      <c r="G26" s="19" t="s">
        <v>18</v>
      </c>
      <c r="H26" s="22" t="s">
        <v>161</v>
      </c>
      <c r="I26" s="21">
        <f>SUM(I27)</f>
        <v>0</v>
      </c>
    </row>
    <row r="27" spans="1:9" ht="117" customHeight="1" hidden="1">
      <c r="A27" s="19" t="s">
        <v>22</v>
      </c>
      <c r="B27" s="19" t="s">
        <v>47</v>
      </c>
      <c r="C27" s="19" t="s">
        <v>96</v>
      </c>
      <c r="D27" s="19" t="s">
        <v>20</v>
      </c>
      <c r="E27" s="19" t="s">
        <v>20</v>
      </c>
      <c r="F27" s="19" t="s">
        <v>21</v>
      </c>
      <c r="G27" s="19" t="s">
        <v>75</v>
      </c>
      <c r="H27" s="22" t="s">
        <v>162</v>
      </c>
      <c r="I27" s="21">
        <f>SUM(I28)</f>
        <v>0</v>
      </c>
    </row>
    <row r="28" spans="1:9" ht="122.25" customHeight="1" hidden="1">
      <c r="A28" s="19" t="s">
        <v>22</v>
      </c>
      <c r="B28" s="19" t="s">
        <v>47</v>
      </c>
      <c r="C28" s="19" t="s">
        <v>96</v>
      </c>
      <c r="D28" s="19" t="s">
        <v>20</v>
      </c>
      <c r="E28" s="19" t="s">
        <v>23</v>
      </c>
      <c r="F28" s="19" t="s">
        <v>21</v>
      </c>
      <c r="G28" s="19" t="s">
        <v>163</v>
      </c>
      <c r="H28" s="22" t="s">
        <v>164</v>
      </c>
      <c r="I28" s="21">
        <v>0</v>
      </c>
    </row>
    <row r="29" spans="1:9" ht="56.25" hidden="1">
      <c r="A29" s="19" t="s">
        <v>22</v>
      </c>
      <c r="B29" s="19" t="s">
        <v>47</v>
      </c>
      <c r="C29" s="19" t="s">
        <v>23</v>
      </c>
      <c r="D29" s="19" t="s">
        <v>20</v>
      </c>
      <c r="E29" s="19" t="s">
        <v>20</v>
      </c>
      <c r="F29" s="19" t="s">
        <v>21</v>
      </c>
      <c r="G29" s="19" t="s">
        <v>18</v>
      </c>
      <c r="H29" s="22" t="s">
        <v>165</v>
      </c>
      <c r="I29" s="21">
        <f>SUM(I30)</f>
        <v>0</v>
      </c>
    </row>
    <row r="30" spans="1:9" ht="56.25" hidden="1">
      <c r="A30" s="19" t="s">
        <v>22</v>
      </c>
      <c r="B30" s="19" t="s">
        <v>47</v>
      </c>
      <c r="C30" s="19" t="s">
        <v>23</v>
      </c>
      <c r="D30" s="19" t="s">
        <v>20</v>
      </c>
      <c r="E30" s="19" t="s">
        <v>20</v>
      </c>
      <c r="F30" s="19" t="s">
        <v>21</v>
      </c>
      <c r="G30" s="19" t="s">
        <v>95</v>
      </c>
      <c r="H30" s="22" t="s">
        <v>166</v>
      </c>
      <c r="I30" s="21">
        <f>SUM(I31)</f>
        <v>0</v>
      </c>
    </row>
    <row r="31" spans="1:9" ht="93.75" hidden="1">
      <c r="A31" s="19" t="s">
        <v>22</v>
      </c>
      <c r="B31" s="19" t="s">
        <v>47</v>
      </c>
      <c r="C31" s="19" t="s">
        <v>23</v>
      </c>
      <c r="D31" s="19" t="s">
        <v>22</v>
      </c>
      <c r="E31" s="19" t="s">
        <v>23</v>
      </c>
      <c r="F31" s="19" t="s">
        <v>21</v>
      </c>
      <c r="G31" s="19" t="s">
        <v>167</v>
      </c>
      <c r="H31" s="22" t="s">
        <v>168</v>
      </c>
      <c r="I31" s="23"/>
    </row>
    <row r="32" spans="1:9" ht="4.5" customHeight="1">
      <c r="A32" s="24"/>
      <c r="B32" s="24"/>
      <c r="C32" s="24"/>
      <c r="D32" s="24"/>
      <c r="E32" s="24"/>
      <c r="F32" s="24"/>
      <c r="G32" s="24"/>
      <c r="H32" s="25"/>
      <c r="I32" s="26"/>
    </row>
    <row r="33" spans="1:9" ht="12.75">
      <c r="A33" s="27"/>
      <c r="B33" s="27"/>
      <c r="C33" s="27"/>
      <c r="D33" s="27"/>
      <c r="E33" s="27"/>
      <c r="F33" s="27"/>
      <c r="G33" s="27"/>
      <c r="H33" s="2"/>
      <c r="I33" s="28"/>
    </row>
  </sheetData>
  <sheetProtection/>
  <mergeCells count="10">
    <mergeCell ref="H2:I2"/>
    <mergeCell ref="H3:I3"/>
    <mergeCell ref="A12:G12"/>
    <mergeCell ref="A13:G13"/>
    <mergeCell ref="H4:I4"/>
    <mergeCell ref="H5:I5"/>
    <mergeCell ref="H6:I6"/>
    <mergeCell ref="A8:I8"/>
    <mergeCell ref="A9:I9"/>
    <mergeCell ref="H10:I10"/>
  </mergeCells>
  <printOptions/>
  <pageMargins left="0.984251968503937" right="0.1968503937007874" top="0.1968503937007874" bottom="0.1968503937007874" header="0.31496062992125984" footer="0.31496062992125984"/>
  <pageSetup fitToHeight="1" fitToWidth="1" horizontalDpi="600" verticalDpi="600" orientation="portrait" paperSize="9" scale="88" r:id="rId1"/>
</worksheet>
</file>

<file path=xl/worksheets/sheet8.xml><?xml version="1.0" encoding="utf-8"?>
<worksheet xmlns="http://schemas.openxmlformats.org/spreadsheetml/2006/main" xmlns:r="http://schemas.openxmlformats.org/officeDocument/2006/relationships">
  <sheetPr>
    <pageSetUpPr fitToPage="1"/>
  </sheetPr>
  <dimension ref="A1:J25"/>
  <sheetViews>
    <sheetView zoomScalePageLayoutView="0" workbookViewId="0" topLeftCell="A4">
      <selection activeCell="N16" sqref="N16"/>
    </sheetView>
  </sheetViews>
  <sheetFormatPr defaultColWidth="9.00390625" defaultRowHeight="12.75"/>
  <cols>
    <col min="1" max="1" width="5.875" style="0" customWidth="1"/>
    <col min="2" max="2" width="6.75390625" style="0" customWidth="1"/>
    <col min="3" max="3" width="7.00390625" style="0" customWidth="1"/>
    <col min="4" max="4" width="5.375" style="0" customWidth="1"/>
    <col min="5" max="5" width="5.875" style="0" customWidth="1"/>
    <col min="6" max="6" width="6.875" style="0" customWidth="1"/>
    <col min="7" max="7" width="5.375" style="0" customWidth="1"/>
    <col min="8" max="8" width="49.625" style="0" customWidth="1"/>
    <col min="9" max="9" width="18.00390625" style="0" customWidth="1"/>
    <col min="10" max="10" width="17.125" style="0" customWidth="1"/>
    <col min="11" max="11" width="16.625" style="0" customWidth="1"/>
  </cols>
  <sheetData>
    <row r="1" spans="1:10" ht="18.75">
      <c r="A1" s="12"/>
      <c r="B1" s="12"/>
      <c r="C1" s="12"/>
      <c r="D1" s="12"/>
      <c r="E1" s="12"/>
      <c r="F1" s="12"/>
      <c r="G1" s="12"/>
      <c r="H1" s="380" t="s">
        <v>735</v>
      </c>
      <c r="I1" s="380"/>
      <c r="J1" s="390"/>
    </row>
    <row r="2" spans="1:10" ht="18.75">
      <c r="A2" s="12"/>
      <c r="B2" s="12"/>
      <c r="C2" s="12"/>
      <c r="D2" s="12"/>
      <c r="E2" s="12"/>
      <c r="F2" s="12"/>
      <c r="G2" s="12"/>
      <c r="H2" s="380" t="s">
        <v>805</v>
      </c>
      <c r="I2" s="380"/>
      <c r="J2" s="390"/>
    </row>
    <row r="3" spans="1:10" ht="18.75">
      <c r="A3" s="12"/>
      <c r="B3" s="12"/>
      <c r="C3" s="12"/>
      <c r="D3" s="12"/>
      <c r="E3" s="12"/>
      <c r="F3" s="12"/>
      <c r="G3" s="12"/>
      <c r="H3" s="380" t="s">
        <v>344</v>
      </c>
      <c r="I3" s="380"/>
      <c r="J3" s="390"/>
    </row>
    <row r="4" spans="1:10" ht="18.75">
      <c r="A4" s="12"/>
      <c r="B4" s="12"/>
      <c r="C4" s="12"/>
      <c r="D4" s="12"/>
      <c r="E4" s="12"/>
      <c r="F4" s="12"/>
      <c r="G4" s="12"/>
      <c r="H4" s="380" t="s">
        <v>804</v>
      </c>
      <c r="I4" s="380"/>
      <c r="J4" s="390"/>
    </row>
    <row r="5" spans="1:10" ht="18.75">
      <c r="A5" s="12"/>
      <c r="B5" s="12"/>
      <c r="C5" s="12"/>
      <c r="D5" s="12"/>
      <c r="E5" s="12"/>
      <c r="F5" s="12"/>
      <c r="G5" s="12"/>
      <c r="H5" s="12"/>
      <c r="I5" s="12"/>
      <c r="J5" s="12"/>
    </row>
    <row r="6" spans="1:10" ht="18.75">
      <c r="A6" s="382" t="s">
        <v>146</v>
      </c>
      <c r="B6" s="383"/>
      <c r="C6" s="383"/>
      <c r="D6" s="383"/>
      <c r="E6" s="383"/>
      <c r="F6" s="383"/>
      <c r="G6" s="383"/>
      <c r="H6" s="383"/>
      <c r="I6" s="383"/>
      <c r="J6" s="12"/>
    </row>
    <row r="7" spans="1:10" ht="18.75">
      <c r="A7" s="382" t="s">
        <v>1097</v>
      </c>
      <c r="B7" s="383"/>
      <c r="C7" s="383"/>
      <c r="D7" s="383"/>
      <c r="E7" s="383"/>
      <c r="F7" s="383"/>
      <c r="G7" s="383"/>
      <c r="H7" s="383"/>
      <c r="I7" s="383"/>
      <c r="J7" s="391"/>
    </row>
    <row r="8" spans="1:10" ht="18.75">
      <c r="A8" s="12"/>
      <c r="B8" s="12"/>
      <c r="C8" s="12"/>
      <c r="D8" s="12"/>
      <c r="E8" s="12"/>
      <c r="F8" s="12"/>
      <c r="G8" s="12"/>
      <c r="H8" s="384"/>
      <c r="I8" s="384"/>
      <c r="J8" s="12"/>
    </row>
    <row r="9" spans="1:10" ht="18.75">
      <c r="A9" s="12"/>
      <c r="B9" s="12"/>
      <c r="C9" s="12"/>
      <c r="D9" s="12"/>
      <c r="E9" s="12"/>
      <c r="F9" s="12"/>
      <c r="G9" s="12"/>
      <c r="H9" s="12"/>
      <c r="I9" s="14"/>
      <c r="J9" s="12"/>
    </row>
    <row r="10" spans="1:10" ht="18.75">
      <c r="A10" s="86"/>
      <c r="B10" s="87"/>
      <c r="C10" s="87"/>
      <c r="D10" s="87"/>
      <c r="E10" s="87"/>
      <c r="F10" s="87"/>
      <c r="G10" s="87"/>
      <c r="H10" s="88"/>
      <c r="I10" s="385" t="s">
        <v>46</v>
      </c>
      <c r="J10" s="386"/>
    </row>
    <row r="11" spans="1:10" ht="18.75">
      <c r="A11" s="387" t="s">
        <v>147</v>
      </c>
      <c r="B11" s="388"/>
      <c r="C11" s="388"/>
      <c r="D11" s="388"/>
      <c r="E11" s="388"/>
      <c r="F11" s="388"/>
      <c r="G11" s="388"/>
      <c r="H11" s="89" t="s">
        <v>17</v>
      </c>
      <c r="I11" s="90" t="s">
        <v>347</v>
      </c>
      <c r="J11" s="91" t="s">
        <v>810</v>
      </c>
    </row>
    <row r="12" spans="1:10" ht="18.75">
      <c r="A12" s="389">
        <v>1</v>
      </c>
      <c r="B12" s="389"/>
      <c r="C12" s="389"/>
      <c r="D12" s="389"/>
      <c r="E12" s="389"/>
      <c r="F12" s="389"/>
      <c r="G12" s="389"/>
      <c r="H12" s="89">
        <v>2</v>
      </c>
      <c r="I12" s="15">
        <v>3</v>
      </c>
      <c r="J12" s="91">
        <v>4</v>
      </c>
    </row>
    <row r="13" spans="1:10" ht="18.75">
      <c r="A13" s="17"/>
      <c r="B13" s="17"/>
      <c r="C13" s="17"/>
      <c r="D13" s="17"/>
      <c r="E13" s="17"/>
      <c r="F13" s="17"/>
      <c r="G13" s="17"/>
      <c r="H13" s="18"/>
      <c r="I13" s="17"/>
      <c r="J13" s="12"/>
    </row>
    <row r="14" spans="1:10" ht="56.25">
      <c r="A14" s="19" t="s">
        <v>22</v>
      </c>
      <c r="B14" s="19" t="s">
        <v>20</v>
      </c>
      <c r="C14" s="19" t="s">
        <v>20</v>
      </c>
      <c r="D14" s="19" t="s">
        <v>20</v>
      </c>
      <c r="E14" s="19" t="s">
        <v>20</v>
      </c>
      <c r="F14" s="19" t="s">
        <v>21</v>
      </c>
      <c r="G14" s="19" t="s">
        <v>18</v>
      </c>
      <c r="H14" s="20" t="s">
        <v>148</v>
      </c>
      <c r="I14" s="153">
        <f>SUM(I15,)</f>
        <v>104778.674</v>
      </c>
      <c r="J14" s="153">
        <f>SUM(J15,)</f>
        <v>112171.08400000003</v>
      </c>
    </row>
    <row r="15" spans="1:10" ht="37.5">
      <c r="A15" s="19" t="s">
        <v>22</v>
      </c>
      <c r="B15" s="19" t="s">
        <v>23</v>
      </c>
      <c r="C15" s="19" t="s">
        <v>20</v>
      </c>
      <c r="D15" s="19" t="s">
        <v>20</v>
      </c>
      <c r="E15" s="19" t="s">
        <v>20</v>
      </c>
      <c r="F15" s="19" t="s">
        <v>21</v>
      </c>
      <c r="G15" s="19" t="s">
        <v>18</v>
      </c>
      <c r="H15" s="20" t="s">
        <v>149</v>
      </c>
      <c r="I15" s="154">
        <f>SUM(I20,I17)</f>
        <v>104778.674</v>
      </c>
      <c r="J15" s="154">
        <f>SUM(J20,J17)</f>
        <v>112171.08400000003</v>
      </c>
    </row>
    <row r="16" spans="1:10" ht="23.25" customHeight="1">
      <c r="A16" s="19" t="s">
        <v>22</v>
      </c>
      <c r="B16" s="19" t="s">
        <v>23</v>
      </c>
      <c r="C16" s="19" t="s">
        <v>20</v>
      </c>
      <c r="D16" s="19" t="s">
        <v>20</v>
      </c>
      <c r="E16" s="19" t="s">
        <v>20</v>
      </c>
      <c r="F16" s="19" t="s">
        <v>21</v>
      </c>
      <c r="G16" s="19" t="s">
        <v>138</v>
      </c>
      <c r="H16" s="92" t="s">
        <v>150</v>
      </c>
      <c r="I16" s="154">
        <f aca="true" t="shared" si="0" ref="I16:J18">SUM(I17)</f>
        <v>-421624.034</v>
      </c>
      <c r="J16" s="154">
        <f t="shared" si="0"/>
        <v>-419518.774</v>
      </c>
    </row>
    <row r="17" spans="1:10" ht="40.5" customHeight="1">
      <c r="A17" s="19" t="s">
        <v>22</v>
      </c>
      <c r="B17" s="19" t="s">
        <v>23</v>
      </c>
      <c r="C17" s="19" t="s">
        <v>24</v>
      </c>
      <c r="D17" s="19" t="s">
        <v>20</v>
      </c>
      <c r="E17" s="19" t="s">
        <v>20</v>
      </c>
      <c r="F17" s="19" t="s">
        <v>21</v>
      </c>
      <c r="G17" s="19" t="s">
        <v>138</v>
      </c>
      <c r="H17" s="22" t="s">
        <v>151</v>
      </c>
      <c r="I17" s="154">
        <f t="shared" si="0"/>
        <v>-421624.034</v>
      </c>
      <c r="J17" s="154">
        <f t="shared" si="0"/>
        <v>-419518.774</v>
      </c>
    </row>
    <row r="18" spans="1:10" ht="37.5">
      <c r="A18" s="19" t="s">
        <v>22</v>
      </c>
      <c r="B18" s="19" t="s">
        <v>23</v>
      </c>
      <c r="C18" s="19" t="s">
        <v>24</v>
      </c>
      <c r="D18" s="19" t="s">
        <v>22</v>
      </c>
      <c r="E18" s="19" t="s">
        <v>20</v>
      </c>
      <c r="F18" s="19" t="s">
        <v>21</v>
      </c>
      <c r="G18" s="19" t="s">
        <v>152</v>
      </c>
      <c r="H18" s="22" t="s">
        <v>153</v>
      </c>
      <c r="I18" s="154">
        <f t="shared" si="0"/>
        <v>-421624.034</v>
      </c>
      <c r="J18" s="154">
        <f t="shared" si="0"/>
        <v>-419518.774</v>
      </c>
    </row>
    <row r="19" spans="1:10" ht="56.25">
      <c r="A19" s="19" t="s">
        <v>22</v>
      </c>
      <c r="B19" s="19" t="s">
        <v>23</v>
      </c>
      <c r="C19" s="19" t="s">
        <v>24</v>
      </c>
      <c r="D19" s="19" t="s">
        <v>22</v>
      </c>
      <c r="E19" s="19" t="s">
        <v>23</v>
      </c>
      <c r="F19" s="19" t="s">
        <v>21</v>
      </c>
      <c r="G19" s="19" t="s">
        <v>152</v>
      </c>
      <c r="H19" s="22" t="s">
        <v>154</v>
      </c>
      <c r="I19" s="154">
        <v>-421624.034</v>
      </c>
      <c r="J19" s="154">
        <v>-419518.774</v>
      </c>
    </row>
    <row r="20" spans="1:10" ht="18.75">
      <c r="A20" s="19" t="s">
        <v>22</v>
      </c>
      <c r="B20" s="19" t="s">
        <v>23</v>
      </c>
      <c r="C20" s="19" t="s">
        <v>20</v>
      </c>
      <c r="D20" s="19" t="s">
        <v>20</v>
      </c>
      <c r="E20" s="19" t="s">
        <v>20</v>
      </c>
      <c r="F20" s="19" t="s">
        <v>21</v>
      </c>
      <c r="G20" s="19" t="s">
        <v>95</v>
      </c>
      <c r="H20" s="92" t="s">
        <v>155</v>
      </c>
      <c r="I20" s="154">
        <f aca="true" t="shared" si="1" ref="I20:J22">SUM(I21)</f>
        <v>526402.708</v>
      </c>
      <c r="J20" s="154">
        <f t="shared" si="1"/>
        <v>531689.858</v>
      </c>
    </row>
    <row r="21" spans="1:10" ht="40.5" customHeight="1">
      <c r="A21" s="19" t="s">
        <v>22</v>
      </c>
      <c r="B21" s="19" t="s">
        <v>23</v>
      </c>
      <c r="C21" s="19" t="s">
        <v>24</v>
      </c>
      <c r="D21" s="19" t="s">
        <v>20</v>
      </c>
      <c r="E21" s="19" t="s">
        <v>20</v>
      </c>
      <c r="F21" s="19" t="s">
        <v>21</v>
      </c>
      <c r="G21" s="19" t="s">
        <v>95</v>
      </c>
      <c r="H21" s="22" t="s">
        <v>156</v>
      </c>
      <c r="I21" s="154">
        <f t="shared" si="1"/>
        <v>526402.708</v>
      </c>
      <c r="J21" s="154">
        <f t="shared" si="1"/>
        <v>531689.858</v>
      </c>
    </row>
    <row r="22" spans="1:10" ht="37.5">
      <c r="A22" s="19" t="s">
        <v>22</v>
      </c>
      <c r="B22" s="19" t="s">
        <v>23</v>
      </c>
      <c r="C22" s="19" t="s">
        <v>24</v>
      </c>
      <c r="D22" s="19" t="s">
        <v>22</v>
      </c>
      <c r="E22" s="19" t="s">
        <v>20</v>
      </c>
      <c r="F22" s="19" t="s">
        <v>21</v>
      </c>
      <c r="G22" s="19" t="s">
        <v>157</v>
      </c>
      <c r="H22" s="22" t="s">
        <v>158</v>
      </c>
      <c r="I22" s="154">
        <f t="shared" si="1"/>
        <v>526402.708</v>
      </c>
      <c r="J22" s="154">
        <f t="shared" si="1"/>
        <v>531689.858</v>
      </c>
    </row>
    <row r="23" spans="1:10" ht="56.25">
      <c r="A23" s="19" t="s">
        <v>22</v>
      </c>
      <c r="B23" s="19" t="s">
        <v>23</v>
      </c>
      <c r="C23" s="19" t="s">
        <v>24</v>
      </c>
      <c r="D23" s="19" t="s">
        <v>22</v>
      </c>
      <c r="E23" s="19" t="s">
        <v>23</v>
      </c>
      <c r="F23" s="19" t="s">
        <v>21</v>
      </c>
      <c r="G23" s="19" t="s">
        <v>157</v>
      </c>
      <c r="H23" s="22" t="s">
        <v>159</v>
      </c>
      <c r="I23" s="154">
        <v>526402.708</v>
      </c>
      <c r="J23" s="154">
        <v>531689.858</v>
      </c>
    </row>
    <row r="24" spans="1:10" ht="18.75">
      <c r="A24" s="93"/>
      <c r="B24" s="93"/>
      <c r="C24" s="93"/>
      <c r="D24" s="93"/>
      <c r="E24" s="93"/>
      <c r="F24" s="93"/>
      <c r="G24" s="93"/>
      <c r="H24" s="61"/>
      <c r="I24" s="62"/>
      <c r="J24" s="12"/>
    </row>
    <row r="25" spans="1:10" ht="18.75">
      <c r="A25" s="12"/>
      <c r="B25" s="12"/>
      <c r="C25" s="12"/>
      <c r="D25" s="12"/>
      <c r="E25" s="12"/>
      <c r="F25" s="12"/>
      <c r="G25" s="12"/>
      <c r="H25" s="12"/>
      <c r="I25" s="12"/>
      <c r="J25" s="12"/>
    </row>
  </sheetData>
  <sheetProtection/>
  <mergeCells count="10">
    <mergeCell ref="H8:I8"/>
    <mergeCell ref="I10:J10"/>
    <mergeCell ref="A11:G11"/>
    <mergeCell ref="A12:G12"/>
    <mergeCell ref="H1:J1"/>
    <mergeCell ref="H2:J2"/>
    <mergeCell ref="H3:J3"/>
    <mergeCell ref="H4:J4"/>
    <mergeCell ref="A6:I6"/>
    <mergeCell ref="A7:J7"/>
  </mergeCells>
  <printOptions/>
  <pageMargins left="0.984251968503937" right="0" top="0.7480314960629921" bottom="0.7480314960629921" header="0.31496062992125984" footer="0.31496062992125984"/>
  <pageSetup fitToHeight="50" fitToWidth="1" horizontalDpi="600" verticalDpi="600" orientation="portrait" paperSize="9" scale="72" r:id="rId1"/>
</worksheet>
</file>

<file path=xl/worksheets/sheet9.xml><?xml version="1.0" encoding="utf-8"?>
<worksheet xmlns="http://schemas.openxmlformats.org/spreadsheetml/2006/main" xmlns:r="http://schemas.openxmlformats.org/officeDocument/2006/relationships">
  <sheetPr>
    <pageSetUpPr fitToPage="1"/>
  </sheetPr>
  <dimension ref="A1:C203"/>
  <sheetViews>
    <sheetView zoomScalePageLayoutView="0" workbookViewId="0" topLeftCell="A1">
      <selection activeCell="C4" sqref="C4"/>
    </sheetView>
  </sheetViews>
  <sheetFormatPr defaultColWidth="9.00390625" defaultRowHeight="12.75"/>
  <cols>
    <col min="1" max="1" width="17.00390625" style="151" bestFit="1" customWidth="1"/>
    <col min="2" max="2" width="29.125" style="151" bestFit="1" customWidth="1"/>
    <col min="3" max="3" width="78.125" style="151" customWidth="1"/>
    <col min="4" max="16384" width="9.125" style="151" customWidth="1"/>
  </cols>
  <sheetData>
    <row r="1" spans="1:3" ht="18.75">
      <c r="A1" s="63"/>
      <c r="B1" s="64"/>
      <c r="C1" s="74" t="s">
        <v>736</v>
      </c>
    </row>
    <row r="2" spans="1:3" ht="18.75">
      <c r="A2" s="63"/>
      <c r="B2" s="64"/>
      <c r="C2" s="74" t="s">
        <v>899</v>
      </c>
    </row>
    <row r="3" spans="1:3" ht="18.75">
      <c r="A3" s="63"/>
      <c r="B3" s="64"/>
      <c r="C3" s="74" t="s">
        <v>45</v>
      </c>
    </row>
    <row r="4" spans="1:3" ht="18.75">
      <c r="A4" s="63"/>
      <c r="B4" s="64"/>
      <c r="C4" s="74" t="s">
        <v>859</v>
      </c>
    </row>
    <row r="5" spans="1:3" ht="18.75">
      <c r="A5" s="63"/>
      <c r="B5" s="64"/>
      <c r="C5" s="74"/>
    </row>
    <row r="6" spans="1:3" ht="18.75">
      <c r="A6" s="392" t="s">
        <v>202</v>
      </c>
      <c r="B6" s="392"/>
      <c r="C6" s="392"/>
    </row>
    <row r="7" spans="1:3" ht="18.75">
      <c r="A7" s="392" t="s">
        <v>343</v>
      </c>
      <c r="B7" s="392"/>
      <c r="C7" s="392"/>
    </row>
    <row r="8" spans="1:3" ht="18.75">
      <c r="A8" s="80"/>
      <c r="B8" s="81"/>
      <c r="C8" s="80"/>
    </row>
    <row r="9" spans="1:3" ht="16.5">
      <c r="A9" s="393" t="s">
        <v>203</v>
      </c>
      <c r="B9" s="394"/>
      <c r="C9" s="393" t="s">
        <v>62</v>
      </c>
    </row>
    <row r="10" spans="1:3" ht="49.5">
      <c r="A10" s="189" t="s">
        <v>204</v>
      </c>
      <c r="B10" s="189" t="s">
        <v>205</v>
      </c>
      <c r="C10" s="395"/>
    </row>
    <row r="11" spans="1:3" ht="16.5">
      <c r="A11" s="189">
        <v>1</v>
      </c>
      <c r="B11" s="189">
        <v>2</v>
      </c>
      <c r="C11" s="190">
        <v>3</v>
      </c>
    </row>
    <row r="12" spans="1:3" ht="16.5">
      <c r="A12" s="303">
        <v>905</v>
      </c>
      <c r="B12" s="396" t="s">
        <v>206</v>
      </c>
      <c r="C12" s="396"/>
    </row>
    <row r="13" spans="1:3" ht="66">
      <c r="A13" s="304">
        <v>905</v>
      </c>
      <c r="B13" s="152" t="s">
        <v>860</v>
      </c>
      <c r="C13" s="152" t="s">
        <v>16</v>
      </c>
    </row>
    <row r="14" spans="1:3" ht="33">
      <c r="A14" s="304">
        <v>905</v>
      </c>
      <c r="B14" s="152" t="s">
        <v>861</v>
      </c>
      <c r="C14" s="152" t="s">
        <v>862</v>
      </c>
    </row>
    <row r="15" spans="1:3" ht="16.5">
      <c r="A15" s="304">
        <v>921</v>
      </c>
      <c r="B15" s="397" t="s">
        <v>863</v>
      </c>
      <c r="C15" s="398"/>
    </row>
    <row r="16" spans="1:3" ht="16.5">
      <c r="A16" s="304">
        <v>923</v>
      </c>
      <c r="B16" s="399" t="s">
        <v>72</v>
      </c>
      <c r="C16" s="399"/>
    </row>
    <row r="17" spans="1:3" ht="33">
      <c r="A17" s="304">
        <v>923</v>
      </c>
      <c r="B17" s="152" t="s">
        <v>396</v>
      </c>
      <c r="C17" s="152" t="s">
        <v>208</v>
      </c>
    </row>
    <row r="18" spans="1:3" ht="82.5">
      <c r="A18" s="304">
        <v>923</v>
      </c>
      <c r="B18" s="152" t="s">
        <v>864</v>
      </c>
      <c r="C18" s="152" t="s">
        <v>865</v>
      </c>
    </row>
    <row r="19" spans="1:3" ht="33">
      <c r="A19" s="304">
        <v>923</v>
      </c>
      <c r="B19" s="152" t="s">
        <v>246</v>
      </c>
      <c r="C19" s="152" t="s">
        <v>247</v>
      </c>
    </row>
    <row r="20" spans="1:3" ht="33">
      <c r="A20" s="304">
        <v>923</v>
      </c>
      <c r="B20" s="152" t="s">
        <v>209</v>
      </c>
      <c r="C20" s="152" t="s">
        <v>55</v>
      </c>
    </row>
    <row r="21" spans="1:3" ht="33">
      <c r="A21" s="304">
        <v>923</v>
      </c>
      <c r="B21" s="152" t="s">
        <v>210</v>
      </c>
      <c r="C21" s="152" t="s">
        <v>363</v>
      </c>
    </row>
    <row r="22" spans="1:3" ht="49.5">
      <c r="A22" s="304">
        <v>923</v>
      </c>
      <c r="B22" s="305" t="s">
        <v>211</v>
      </c>
      <c r="C22" s="152" t="s">
        <v>258</v>
      </c>
    </row>
    <row r="23" spans="1:3" ht="49.5">
      <c r="A23" s="304">
        <v>923</v>
      </c>
      <c r="B23" s="152" t="s">
        <v>212</v>
      </c>
      <c r="C23" s="152" t="s">
        <v>213</v>
      </c>
    </row>
    <row r="24" spans="1:3" ht="66">
      <c r="A24" s="304">
        <v>923</v>
      </c>
      <c r="B24" s="152" t="s">
        <v>214</v>
      </c>
      <c r="C24" s="152" t="s">
        <v>215</v>
      </c>
    </row>
    <row r="25" spans="1:3" ht="49.5">
      <c r="A25" s="304">
        <v>923</v>
      </c>
      <c r="B25" s="152" t="s">
        <v>216</v>
      </c>
      <c r="C25" s="152" t="s">
        <v>217</v>
      </c>
    </row>
    <row r="26" spans="1:3" ht="49.5">
      <c r="A26" s="304">
        <v>923</v>
      </c>
      <c r="B26" s="152" t="s">
        <v>218</v>
      </c>
      <c r="C26" s="152" t="s">
        <v>219</v>
      </c>
    </row>
    <row r="27" spans="1:3" ht="33">
      <c r="A27" s="304">
        <v>923</v>
      </c>
      <c r="B27" s="152" t="s">
        <v>220</v>
      </c>
      <c r="C27" s="152" t="s">
        <v>221</v>
      </c>
    </row>
    <row r="28" spans="1:3" ht="33">
      <c r="A28" s="304">
        <v>923</v>
      </c>
      <c r="B28" s="152" t="s">
        <v>222</v>
      </c>
      <c r="C28" s="152" t="s">
        <v>223</v>
      </c>
    </row>
    <row r="29" spans="1:3" ht="66">
      <c r="A29" s="304">
        <v>923</v>
      </c>
      <c r="B29" s="152" t="s">
        <v>224</v>
      </c>
      <c r="C29" s="152" t="s">
        <v>225</v>
      </c>
    </row>
    <row r="30" spans="1:3" ht="16.5">
      <c r="A30" s="304">
        <v>923</v>
      </c>
      <c r="B30" s="152" t="s">
        <v>226</v>
      </c>
      <c r="C30" s="152" t="s">
        <v>61</v>
      </c>
    </row>
    <row r="31" spans="1:3" ht="49.5">
      <c r="A31" s="304">
        <v>923</v>
      </c>
      <c r="B31" s="152" t="s">
        <v>866</v>
      </c>
      <c r="C31" s="152" t="s">
        <v>227</v>
      </c>
    </row>
    <row r="32" spans="1:3" ht="16.5">
      <c r="A32" s="304">
        <v>923</v>
      </c>
      <c r="B32" s="152" t="s">
        <v>867</v>
      </c>
      <c r="C32" s="152" t="s">
        <v>229</v>
      </c>
    </row>
    <row r="33" spans="1:3" ht="49.5">
      <c r="A33" s="304">
        <v>923</v>
      </c>
      <c r="B33" s="152" t="s">
        <v>868</v>
      </c>
      <c r="C33" s="152" t="s">
        <v>40</v>
      </c>
    </row>
    <row r="34" spans="1:3" ht="33">
      <c r="A34" s="304">
        <v>923</v>
      </c>
      <c r="B34" s="152" t="s">
        <v>869</v>
      </c>
      <c r="C34" s="152" t="s">
        <v>14</v>
      </c>
    </row>
    <row r="35" spans="1:3" ht="33">
      <c r="A35" s="304">
        <v>923</v>
      </c>
      <c r="B35" s="152" t="s">
        <v>870</v>
      </c>
      <c r="C35" s="152" t="s">
        <v>2</v>
      </c>
    </row>
    <row r="36" spans="1:3" ht="66">
      <c r="A36" s="304">
        <v>923</v>
      </c>
      <c r="B36" s="152" t="s">
        <v>871</v>
      </c>
      <c r="C36" s="152" t="s">
        <v>385</v>
      </c>
    </row>
    <row r="37" spans="1:3" ht="49.5">
      <c r="A37" s="304">
        <v>923</v>
      </c>
      <c r="B37" s="152" t="s">
        <v>872</v>
      </c>
      <c r="C37" s="152" t="s">
        <v>228</v>
      </c>
    </row>
    <row r="38" spans="1:3" ht="49.5">
      <c r="A38" s="304">
        <v>923</v>
      </c>
      <c r="B38" s="152" t="s">
        <v>230</v>
      </c>
      <c r="C38" s="306" t="s">
        <v>231</v>
      </c>
    </row>
    <row r="39" spans="1:3" ht="16.5">
      <c r="A39" s="304">
        <v>956</v>
      </c>
      <c r="B39" s="397" t="s">
        <v>811</v>
      </c>
      <c r="C39" s="398"/>
    </row>
    <row r="40" spans="1:3" ht="33">
      <c r="A40" s="304">
        <v>956</v>
      </c>
      <c r="B40" s="152" t="s">
        <v>209</v>
      </c>
      <c r="C40" s="152" t="s">
        <v>55</v>
      </c>
    </row>
    <row r="41" spans="1:3" ht="33">
      <c r="A41" s="304">
        <v>956</v>
      </c>
      <c r="B41" s="152" t="s">
        <v>210</v>
      </c>
      <c r="C41" s="152" t="s">
        <v>54</v>
      </c>
    </row>
    <row r="42" spans="1:3" ht="33">
      <c r="A42" s="304">
        <v>956</v>
      </c>
      <c r="B42" s="152" t="s">
        <v>222</v>
      </c>
      <c r="C42" s="152" t="s">
        <v>223</v>
      </c>
    </row>
    <row r="43" spans="1:3" ht="49.5">
      <c r="A43" s="304">
        <v>956</v>
      </c>
      <c r="B43" s="152" t="s">
        <v>866</v>
      </c>
      <c r="C43" s="152" t="s">
        <v>227</v>
      </c>
    </row>
    <row r="44" spans="1:3" ht="33">
      <c r="A44" s="304">
        <v>956</v>
      </c>
      <c r="B44" s="152" t="s">
        <v>873</v>
      </c>
      <c r="C44" s="152" t="s">
        <v>56</v>
      </c>
    </row>
    <row r="45" spans="1:3" ht="52.5" customHeight="1">
      <c r="A45" s="304">
        <v>956</v>
      </c>
      <c r="B45" s="152" t="s">
        <v>874</v>
      </c>
      <c r="C45" s="152" t="s">
        <v>875</v>
      </c>
    </row>
    <row r="46" spans="1:3" ht="16.5">
      <c r="A46" s="304">
        <v>956</v>
      </c>
      <c r="B46" s="152" t="s">
        <v>867</v>
      </c>
      <c r="C46" s="152" t="s">
        <v>229</v>
      </c>
    </row>
    <row r="47" spans="1:3" ht="66">
      <c r="A47" s="304">
        <v>956</v>
      </c>
      <c r="B47" s="152" t="s">
        <v>876</v>
      </c>
      <c r="C47" s="307" t="s">
        <v>877</v>
      </c>
    </row>
    <row r="48" spans="1:3" ht="49.5">
      <c r="A48" s="304">
        <v>956</v>
      </c>
      <c r="B48" s="152" t="s">
        <v>878</v>
      </c>
      <c r="C48" s="152" t="s">
        <v>879</v>
      </c>
    </row>
    <row r="49" spans="1:3" ht="33.75" customHeight="1">
      <c r="A49" s="304">
        <v>956</v>
      </c>
      <c r="B49" s="152" t="s">
        <v>880</v>
      </c>
      <c r="C49" s="152" t="s">
        <v>881</v>
      </c>
    </row>
    <row r="50" spans="1:3" ht="52.5" customHeight="1">
      <c r="A50" s="304">
        <v>956</v>
      </c>
      <c r="B50" s="152" t="s">
        <v>230</v>
      </c>
      <c r="C50" s="306" t="s">
        <v>231</v>
      </c>
    </row>
    <row r="51" spans="1:3" ht="36.75" customHeight="1">
      <c r="A51" s="304">
        <v>963</v>
      </c>
      <c r="B51" s="399" t="s">
        <v>232</v>
      </c>
      <c r="C51" s="399"/>
    </row>
    <row r="52" spans="1:3" ht="82.5">
      <c r="A52" s="304">
        <v>963</v>
      </c>
      <c r="B52" s="152" t="s">
        <v>233</v>
      </c>
      <c r="C52" s="152" t="s">
        <v>29</v>
      </c>
    </row>
    <row r="53" spans="1:3" ht="82.5">
      <c r="A53" s="304">
        <v>963</v>
      </c>
      <c r="B53" s="152" t="s">
        <v>234</v>
      </c>
      <c r="C53" s="152" t="s">
        <v>358</v>
      </c>
    </row>
    <row r="54" spans="1:3" ht="82.5">
      <c r="A54" s="304">
        <v>963</v>
      </c>
      <c r="B54" s="152" t="s">
        <v>397</v>
      </c>
      <c r="C54" s="152" t="s">
        <v>359</v>
      </c>
    </row>
    <row r="55" spans="1:3" ht="66">
      <c r="A55" s="304">
        <v>963</v>
      </c>
      <c r="B55" s="152" t="s">
        <v>235</v>
      </c>
      <c r="C55" s="152" t="s">
        <v>236</v>
      </c>
    </row>
    <row r="56" spans="1:3" ht="33">
      <c r="A56" s="304">
        <v>963</v>
      </c>
      <c r="B56" s="152" t="s">
        <v>237</v>
      </c>
      <c r="C56" s="308" t="s">
        <v>44</v>
      </c>
    </row>
    <row r="57" spans="1:3" ht="49.5">
      <c r="A57" s="304">
        <v>963</v>
      </c>
      <c r="B57" s="152" t="s">
        <v>238</v>
      </c>
      <c r="C57" s="152" t="s">
        <v>239</v>
      </c>
    </row>
    <row r="58" spans="1:3" ht="82.5">
      <c r="A58" s="304">
        <v>963</v>
      </c>
      <c r="B58" s="152" t="s">
        <v>240</v>
      </c>
      <c r="C58" s="152" t="s">
        <v>241</v>
      </c>
    </row>
    <row r="59" spans="1:3" ht="49.5">
      <c r="A59" s="304">
        <v>963</v>
      </c>
      <c r="B59" s="152" t="s">
        <v>242</v>
      </c>
      <c r="C59" s="152" t="s">
        <v>243</v>
      </c>
    </row>
    <row r="60" spans="1:3" ht="33">
      <c r="A60" s="304">
        <v>963</v>
      </c>
      <c r="B60" s="152" t="s">
        <v>244</v>
      </c>
      <c r="C60" s="152" t="s">
        <v>245</v>
      </c>
    </row>
    <row r="61" spans="1:3" ht="33">
      <c r="A61" s="304">
        <v>963</v>
      </c>
      <c r="B61" s="152" t="s">
        <v>246</v>
      </c>
      <c r="C61" s="152" t="s">
        <v>247</v>
      </c>
    </row>
    <row r="62" spans="1:3" ht="82.5">
      <c r="A62" s="304">
        <v>963</v>
      </c>
      <c r="B62" s="152" t="s">
        <v>248</v>
      </c>
      <c r="C62" s="152" t="s">
        <v>28</v>
      </c>
    </row>
    <row r="63" spans="1:3" ht="33">
      <c r="A63" s="304">
        <v>963</v>
      </c>
      <c r="B63" s="152" t="s">
        <v>209</v>
      </c>
      <c r="C63" s="152" t="s">
        <v>55</v>
      </c>
    </row>
    <row r="64" spans="1:3" ht="33">
      <c r="A64" s="304">
        <v>963</v>
      </c>
      <c r="B64" s="152" t="s">
        <v>210</v>
      </c>
      <c r="C64" s="152" t="s">
        <v>54</v>
      </c>
    </row>
    <row r="65" spans="1:3" ht="33">
      <c r="A65" s="304">
        <v>963</v>
      </c>
      <c r="B65" s="152" t="s">
        <v>249</v>
      </c>
      <c r="C65" s="152" t="s">
        <v>250</v>
      </c>
    </row>
    <row r="66" spans="1:3" ht="82.5">
      <c r="A66" s="304">
        <v>963</v>
      </c>
      <c r="B66" s="152" t="s">
        <v>251</v>
      </c>
      <c r="C66" s="152" t="s">
        <v>252</v>
      </c>
    </row>
    <row r="67" spans="1:3" ht="82.5">
      <c r="A67" s="304">
        <v>963</v>
      </c>
      <c r="B67" s="152" t="s">
        <v>253</v>
      </c>
      <c r="C67" s="152" t="s">
        <v>254</v>
      </c>
    </row>
    <row r="68" spans="1:3" ht="82.5">
      <c r="A68" s="304">
        <v>963</v>
      </c>
      <c r="B68" s="152" t="s">
        <v>255</v>
      </c>
      <c r="C68" s="152" t="s">
        <v>58</v>
      </c>
    </row>
    <row r="69" spans="1:3" ht="82.5">
      <c r="A69" s="304">
        <v>963</v>
      </c>
      <c r="B69" s="152" t="s">
        <v>256</v>
      </c>
      <c r="C69" s="152" t="s">
        <v>257</v>
      </c>
    </row>
    <row r="70" spans="1:3" ht="49.5">
      <c r="A70" s="304">
        <v>963</v>
      </c>
      <c r="B70" s="152" t="s">
        <v>211</v>
      </c>
      <c r="C70" s="152" t="s">
        <v>258</v>
      </c>
    </row>
    <row r="71" spans="1:3" ht="49.5">
      <c r="A71" s="304">
        <v>963</v>
      </c>
      <c r="B71" s="152" t="s">
        <v>259</v>
      </c>
      <c r="C71" s="152" t="s">
        <v>260</v>
      </c>
    </row>
    <row r="72" spans="1:3" ht="33">
      <c r="A72" s="304">
        <v>963</v>
      </c>
      <c r="B72" s="152" t="s">
        <v>261</v>
      </c>
      <c r="C72" s="152" t="s">
        <v>262</v>
      </c>
    </row>
    <row r="73" spans="1:3" ht="49.5">
      <c r="A73" s="304">
        <v>963</v>
      </c>
      <c r="B73" s="152" t="s">
        <v>263</v>
      </c>
      <c r="C73" s="308" t="s">
        <v>31</v>
      </c>
    </row>
    <row r="74" spans="1:3" ht="49.5">
      <c r="A74" s="304">
        <v>963</v>
      </c>
      <c r="B74" s="152" t="s">
        <v>264</v>
      </c>
      <c r="C74" s="152" t="s">
        <v>366</v>
      </c>
    </row>
    <row r="75" spans="1:3" ht="49.5">
      <c r="A75" s="304">
        <v>963</v>
      </c>
      <c r="B75" s="152" t="s">
        <v>398</v>
      </c>
      <c r="C75" s="152" t="s">
        <v>367</v>
      </c>
    </row>
    <row r="76" spans="1:3" ht="49.5">
      <c r="A76" s="304">
        <v>963</v>
      </c>
      <c r="B76" s="152" t="s">
        <v>265</v>
      </c>
      <c r="C76" s="308" t="s">
        <v>266</v>
      </c>
    </row>
    <row r="77" spans="1:3" ht="66">
      <c r="A77" s="304">
        <v>963</v>
      </c>
      <c r="B77" s="307" t="s">
        <v>218</v>
      </c>
      <c r="C77" s="308" t="s">
        <v>267</v>
      </c>
    </row>
    <row r="78" spans="1:3" ht="66">
      <c r="A78" s="304">
        <v>963</v>
      </c>
      <c r="B78" s="307" t="s">
        <v>882</v>
      </c>
      <c r="C78" s="308" t="s">
        <v>883</v>
      </c>
    </row>
    <row r="79" spans="1:3" ht="33">
      <c r="A79" s="304">
        <v>963</v>
      </c>
      <c r="B79" s="152" t="s">
        <v>220</v>
      </c>
      <c r="C79" s="152" t="s">
        <v>221</v>
      </c>
    </row>
    <row r="80" spans="1:3" ht="33">
      <c r="A80" s="304">
        <v>963</v>
      </c>
      <c r="B80" s="152" t="s">
        <v>222</v>
      </c>
      <c r="C80" s="152" t="s">
        <v>223</v>
      </c>
    </row>
    <row r="81" spans="1:3" ht="16.5">
      <c r="A81" s="304">
        <v>963</v>
      </c>
      <c r="B81" s="152" t="s">
        <v>226</v>
      </c>
      <c r="C81" s="152" t="s">
        <v>61</v>
      </c>
    </row>
    <row r="82" spans="1:3" ht="66">
      <c r="A82" s="304">
        <v>963</v>
      </c>
      <c r="B82" s="152" t="s">
        <v>871</v>
      </c>
      <c r="C82" s="152" t="s">
        <v>385</v>
      </c>
    </row>
    <row r="83" spans="1:3" ht="49.5">
      <c r="A83" s="304">
        <v>963</v>
      </c>
      <c r="B83" s="152" t="s">
        <v>872</v>
      </c>
      <c r="C83" s="152" t="s">
        <v>228</v>
      </c>
    </row>
    <row r="84" spans="1:3" ht="16.5">
      <c r="A84" s="304">
        <v>963</v>
      </c>
      <c r="B84" s="152" t="s">
        <v>867</v>
      </c>
      <c r="C84" s="152" t="s">
        <v>229</v>
      </c>
    </row>
    <row r="85" spans="1:3" ht="33">
      <c r="A85" s="304">
        <v>963</v>
      </c>
      <c r="B85" s="152" t="s">
        <v>869</v>
      </c>
      <c r="C85" s="307" t="s">
        <v>14</v>
      </c>
    </row>
    <row r="86" spans="1:3" ht="82.5">
      <c r="A86" s="304">
        <v>963</v>
      </c>
      <c r="B86" s="152" t="s">
        <v>884</v>
      </c>
      <c r="C86" s="152" t="s">
        <v>885</v>
      </c>
    </row>
    <row r="87" spans="1:3" ht="66">
      <c r="A87" s="304">
        <v>963</v>
      </c>
      <c r="B87" s="152" t="s">
        <v>886</v>
      </c>
      <c r="C87" s="152" t="s">
        <v>393</v>
      </c>
    </row>
    <row r="88" spans="1:3" ht="33">
      <c r="A88" s="304">
        <v>963</v>
      </c>
      <c r="B88" s="152" t="s">
        <v>870</v>
      </c>
      <c r="C88" s="152" t="s">
        <v>2</v>
      </c>
    </row>
    <row r="89" spans="1:3" ht="49.5">
      <c r="A89" s="304">
        <v>923</v>
      </c>
      <c r="B89" s="152" t="s">
        <v>230</v>
      </c>
      <c r="C89" s="306" t="s">
        <v>231</v>
      </c>
    </row>
    <row r="90" spans="1:3" ht="16.5">
      <c r="A90" s="304">
        <v>975</v>
      </c>
      <c r="B90" s="399" t="s">
        <v>346</v>
      </c>
      <c r="C90" s="399"/>
    </row>
    <row r="91" spans="1:3" ht="66">
      <c r="A91" s="304">
        <v>975</v>
      </c>
      <c r="B91" s="307" t="s">
        <v>268</v>
      </c>
      <c r="C91" s="152" t="s">
        <v>269</v>
      </c>
    </row>
    <row r="92" spans="1:3" ht="33">
      <c r="A92" s="304">
        <v>975</v>
      </c>
      <c r="B92" s="152" t="s">
        <v>209</v>
      </c>
      <c r="C92" s="152" t="s">
        <v>55</v>
      </c>
    </row>
    <row r="93" spans="1:3" ht="33">
      <c r="A93" s="304">
        <v>975</v>
      </c>
      <c r="B93" s="152" t="s">
        <v>210</v>
      </c>
      <c r="C93" s="152" t="s">
        <v>54</v>
      </c>
    </row>
    <row r="94" spans="1:3" ht="66">
      <c r="A94" s="304">
        <v>975</v>
      </c>
      <c r="B94" s="152" t="s">
        <v>214</v>
      </c>
      <c r="C94" s="307" t="s">
        <v>215</v>
      </c>
    </row>
    <row r="95" spans="1:3" ht="33">
      <c r="A95" s="304">
        <v>975</v>
      </c>
      <c r="B95" s="152" t="s">
        <v>222</v>
      </c>
      <c r="C95" s="152" t="s">
        <v>223</v>
      </c>
    </row>
    <row r="96" spans="1:3" ht="33">
      <c r="A96" s="304">
        <v>975</v>
      </c>
      <c r="B96" s="152" t="s">
        <v>873</v>
      </c>
      <c r="C96" s="152" t="s">
        <v>56</v>
      </c>
    </row>
    <row r="97" spans="1:3" ht="49.5">
      <c r="A97" s="304">
        <v>975</v>
      </c>
      <c r="B97" s="152" t="s">
        <v>887</v>
      </c>
      <c r="C97" s="152" t="s">
        <v>192</v>
      </c>
    </row>
    <row r="98" spans="1:3" ht="16.5">
      <c r="A98" s="304">
        <v>975</v>
      </c>
      <c r="B98" s="152" t="s">
        <v>867</v>
      </c>
      <c r="C98" s="152" t="s">
        <v>229</v>
      </c>
    </row>
    <row r="99" spans="1:3" ht="33">
      <c r="A99" s="304">
        <v>975</v>
      </c>
      <c r="B99" s="152" t="s">
        <v>869</v>
      </c>
      <c r="C99" s="307" t="s">
        <v>14</v>
      </c>
    </row>
    <row r="100" spans="1:3" ht="66">
      <c r="A100" s="304">
        <v>975</v>
      </c>
      <c r="B100" s="152" t="s">
        <v>888</v>
      </c>
      <c r="C100" s="152" t="s">
        <v>391</v>
      </c>
    </row>
    <row r="101" spans="1:3" ht="16.5">
      <c r="A101" s="304">
        <v>975</v>
      </c>
      <c r="B101" s="152" t="s">
        <v>889</v>
      </c>
      <c r="C101" s="152" t="s">
        <v>9</v>
      </c>
    </row>
    <row r="102" spans="1:3" ht="33">
      <c r="A102" s="304">
        <v>975</v>
      </c>
      <c r="B102" s="152" t="s">
        <v>870</v>
      </c>
      <c r="C102" s="152" t="s">
        <v>2</v>
      </c>
    </row>
    <row r="103" spans="1:3" ht="49.5">
      <c r="A103" s="304">
        <v>975</v>
      </c>
      <c r="B103" s="152" t="s">
        <v>230</v>
      </c>
      <c r="C103" s="306" t="s">
        <v>231</v>
      </c>
    </row>
    <row r="104" spans="1:3" ht="16.5">
      <c r="A104" s="304">
        <v>992</v>
      </c>
      <c r="B104" s="399" t="s">
        <v>270</v>
      </c>
      <c r="C104" s="399"/>
    </row>
    <row r="105" spans="1:3" ht="33">
      <c r="A105" s="304">
        <v>992</v>
      </c>
      <c r="B105" s="152" t="s">
        <v>209</v>
      </c>
      <c r="C105" s="152" t="s">
        <v>55</v>
      </c>
    </row>
    <row r="106" spans="1:3" ht="33">
      <c r="A106" s="304">
        <v>992</v>
      </c>
      <c r="B106" s="152" t="s">
        <v>210</v>
      </c>
      <c r="C106" s="152" t="s">
        <v>54</v>
      </c>
    </row>
    <row r="107" spans="1:3" ht="33">
      <c r="A107" s="303">
        <v>992</v>
      </c>
      <c r="B107" s="309" t="s">
        <v>861</v>
      </c>
      <c r="C107" s="309" t="s">
        <v>862</v>
      </c>
    </row>
    <row r="108" spans="1:3" ht="49.5">
      <c r="A108" s="304">
        <v>992</v>
      </c>
      <c r="B108" s="152" t="s">
        <v>218</v>
      </c>
      <c r="C108" s="152" t="s">
        <v>219</v>
      </c>
    </row>
    <row r="109" spans="1:3" ht="33">
      <c r="A109" s="304">
        <v>992</v>
      </c>
      <c r="B109" s="152" t="s">
        <v>222</v>
      </c>
      <c r="C109" s="152" t="s">
        <v>223</v>
      </c>
    </row>
    <row r="110" spans="1:3" ht="16.5">
      <c r="A110" s="304">
        <v>992</v>
      </c>
      <c r="B110" s="152" t="s">
        <v>226</v>
      </c>
      <c r="C110" s="152" t="s">
        <v>61</v>
      </c>
    </row>
    <row r="111" spans="1:3" ht="115.5">
      <c r="A111" s="304">
        <v>992</v>
      </c>
      <c r="B111" s="152" t="s">
        <v>399</v>
      </c>
      <c r="C111" s="152" t="s">
        <v>890</v>
      </c>
    </row>
    <row r="112" spans="1:3" ht="33">
      <c r="A112" s="304">
        <v>992</v>
      </c>
      <c r="B112" s="152" t="s">
        <v>891</v>
      </c>
      <c r="C112" s="152" t="s">
        <v>380</v>
      </c>
    </row>
    <row r="113" spans="1:3" ht="33">
      <c r="A113" s="304">
        <v>992</v>
      </c>
      <c r="B113" s="152" t="s">
        <v>892</v>
      </c>
      <c r="C113" s="152" t="s">
        <v>271</v>
      </c>
    </row>
    <row r="114" spans="1:3" ht="33">
      <c r="A114" s="304">
        <v>992</v>
      </c>
      <c r="B114" s="152" t="s">
        <v>893</v>
      </c>
      <c r="C114" s="310" t="s">
        <v>894</v>
      </c>
    </row>
    <row r="115" spans="1:3" ht="16.5">
      <c r="A115" s="304">
        <v>992</v>
      </c>
      <c r="B115" s="152" t="s">
        <v>895</v>
      </c>
      <c r="C115" s="152" t="s">
        <v>229</v>
      </c>
    </row>
    <row r="116" spans="1:3" ht="33">
      <c r="A116" s="304">
        <v>992</v>
      </c>
      <c r="B116" s="152" t="s">
        <v>896</v>
      </c>
      <c r="C116" s="152" t="s">
        <v>272</v>
      </c>
    </row>
    <row r="117" spans="1:3" ht="49.5">
      <c r="A117" s="304">
        <v>992</v>
      </c>
      <c r="B117" s="152" t="s">
        <v>897</v>
      </c>
      <c r="C117" s="152" t="s">
        <v>39</v>
      </c>
    </row>
    <row r="118" spans="1:3" ht="33">
      <c r="A118" s="304">
        <v>992</v>
      </c>
      <c r="B118" s="152" t="s">
        <v>869</v>
      </c>
      <c r="C118" s="152" t="s">
        <v>14</v>
      </c>
    </row>
    <row r="119" spans="1:3" ht="16.5">
      <c r="A119" s="304">
        <v>992</v>
      </c>
      <c r="B119" s="152" t="s">
        <v>889</v>
      </c>
      <c r="C119" s="152" t="s">
        <v>9</v>
      </c>
    </row>
    <row r="120" spans="1:3" ht="66">
      <c r="A120" s="304">
        <v>992</v>
      </c>
      <c r="B120" s="152" t="s">
        <v>860</v>
      </c>
      <c r="C120" s="152" t="s">
        <v>207</v>
      </c>
    </row>
    <row r="121" spans="1:3" ht="33">
      <c r="A121" s="304">
        <v>992</v>
      </c>
      <c r="B121" s="152" t="s">
        <v>870</v>
      </c>
      <c r="C121" s="152" t="s">
        <v>2</v>
      </c>
    </row>
    <row r="122" spans="1:3" ht="85.5" customHeight="1">
      <c r="A122" s="304">
        <v>992</v>
      </c>
      <c r="B122" s="152" t="s">
        <v>273</v>
      </c>
      <c r="C122" s="152" t="s">
        <v>274</v>
      </c>
    </row>
    <row r="123" spans="1:3" ht="49.5">
      <c r="A123" s="304">
        <v>992</v>
      </c>
      <c r="B123" s="152" t="s">
        <v>275</v>
      </c>
      <c r="C123" s="311" t="s">
        <v>898</v>
      </c>
    </row>
    <row r="124" spans="1:3" ht="49.5">
      <c r="A124" s="304">
        <v>992</v>
      </c>
      <c r="B124" s="152" t="s">
        <v>230</v>
      </c>
      <c r="C124" s="306" t="s">
        <v>231</v>
      </c>
    </row>
    <row r="125" spans="1:3" ht="16.5">
      <c r="A125" s="66"/>
      <c r="B125" s="312"/>
      <c r="C125" s="191"/>
    </row>
    <row r="126" spans="1:3" ht="16.5">
      <c r="A126" s="66"/>
      <c r="B126" s="68"/>
      <c r="C126" s="7"/>
    </row>
    <row r="127" spans="1:3" ht="16.5">
      <c r="A127" s="66"/>
      <c r="B127" s="68"/>
      <c r="C127" s="7"/>
    </row>
    <row r="128" spans="1:3" ht="16.5">
      <c r="A128" s="66"/>
      <c r="B128" s="68"/>
      <c r="C128" s="7"/>
    </row>
    <row r="129" spans="1:3" ht="16.5">
      <c r="A129" s="66"/>
      <c r="B129" s="68"/>
      <c r="C129" s="7"/>
    </row>
    <row r="130" spans="1:3" ht="16.5">
      <c r="A130" s="66"/>
      <c r="B130" s="68"/>
      <c r="C130" s="7"/>
    </row>
    <row r="131" spans="1:3" ht="16.5">
      <c r="A131" s="66"/>
      <c r="B131" s="68"/>
      <c r="C131" s="7"/>
    </row>
    <row r="132" spans="1:3" ht="16.5">
      <c r="A132" s="66"/>
      <c r="B132" s="68"/>
      <c r="C132" s="7"/>
    </row>
    <row r="133" spans="1:3" ht="16.5">
      <c r="A133" s="66"/>
      <c r="B133" s="68"/>
      <c r="C133" s="7"/>
    </row>
    <row r="134" spans="1:3" ht="16.5">
      <c r="A134" s="66"/>
      <c r="B134" s="68"/>
      <c r="C134" s="7"/>
    </row>
    <row r="135" spans="1:3" ht="16.5">
      <c r="A135" s="66"/>
      <c r="B135" s="68"/>
      <c r="C135" s="7"/>
    </row>
    <row r="136" spans="1:3" ht="16.5">
      <c r="A136" s="66"/>
      <c r="B136" s="68"/>
      <c r="C136" s="7"/>
    </row>
    <row r="137" spans="1:3" ht="16.5">
      <c r="A137" s="66"/>
      <c r="B137" s="68"/>
      <c r="C137" s="7"/>
    </row>
    <row r="138" spans="1:3" ht="16.5">
      <c r="A138" s="66"/>
      <c r="B138" s="68"/>
      <c r="C138" s="7"/>
    </row>
    <row r="139" spans="1:3" ht="16.5">
      <c r="A139" s="66"/>
      <c r="B139" s="68"/>
      <c r="C139" s="7"/>
    </row>
    <row r="140" spans="1:3" ht="16.5">
      <c r="A140" s="66"/>
      <c r="B140" s="68"/>
      <c r="C140" s="7"/>
    </row>
    <row r="141" spans="1:3" ht="16.5">
      <c r="A141" s="66"/>
      <c r="B141" s="68"/>
      <c r="C141" s="7"/>
    </row>
    <row r="142" spans="1:3" ht="16.5">
      <c r="A142" s="66"/>
      <c r="B142" s="68"/>
      <c r="C142" s="7"/>
    </row>
    <row r="143" spans="1:3" ht="16.5">
      <c r="A143" s="66"/>
      <c r="B143" s="68"/>
      <c r="C143" s="7"/>
    </row>
    <row r="144" spans="1:3" ht="16.5">
      <c r="A144" s="66"/>
      <c r="B144" s="68"/>
      <c r="C144" s="7"/>
    </row>
    <row r="145" spans="1:3" ht="16.5">
      <c r="A145" s="66"/>
      <c r="B145" s="68"/>
      <c r="C145" s="7"/>
    </row>
    <row r="146" spans="1:3" ht="16.5">
      <c r="A146" s="66"/>
      <c r="B146" s="68"/>
      <c r="C146" s="7"/>
    </row>
    <row r="147" spans="1:3" ht="16.5">
      <c r="A147" s="66"/>
      <c r="B147" s="68"/>
      <c r="C147" s="7"/>
    </row>
    <row r="148" spans="1:3" ht="16.5">
      <c r="A148" s="66"/>
      <c r="B148" s="68"/>
      <c r="C148" s="7"/>
    </row>
    <row r="149" spans="1:3" ht="16.5">
      <c r="A149" s="66"/>
      <c r="B149" s="68"/>
      <c r="C149" s="7"/>
    </row>
    <row r="150" spans="1:3" ht="16.5">
      <c r="A150" s="66"/>
      <c r="B150" s="68"/>
      <c r="C150" s="7"/>
    </row>
    <row r="151" spans="1:3" ht="16.5">
      <c r="A151" s="66"/>
      <c r="B151" s="68"/>
      <c r="C151" s="7"/>
    </row>
    <row r="152" spans="1:3" ht="16.5">
      <c r="A152" s="66"/>
      <c r="B152" s="68"/>
      <c r="C152" s="7"/>
    </row>
    <row r="153" spans="1:3" ht="16.5">
      <c r="A153" s="66"/>
      <c r="B153" s="68"/>
      <c r="C153" s="7"/>
    </row>
    <row r="154" spans="1:3" ht="16.5">
      <c r="A154" s="66"/>
      <c r="B154" s="68"/>
      <c r="C154" s="7"/>
    </row>
    <row r="155" spans="1:3" ht="16.5">
      <c r="A155" s="66"/>
      <c r="B155" s="68"/>
      <c r="C155" s="7"/>
    </row>
    <row r="156" spans="1:3" ht="16.5">
      <c r="A156" s="66"/>
      <c r="B156" s="68"/>
      <c r="C156" s="7"/>
    </row>
    <row r="157" spans="1:3" ht="18.75">
      <c r="A157" s="66"/>
      <c r="B157" s="64"/>
      <c r="C157" s="72"/>
    </row>
    <row r="158" spans="1:3" ht="18.75">
      <c r="A158" s="66"/>
      <c r="B158" s="64"/>
      <c r="C158" s="72"/>
    </row>
    <row r="159" spans="1:3" ht="18.75">
      <c r="A159" s="66"/>
      <c r="B159" s="64"/>
      <c r="C159" s="72"/>
    </row>
    <row r="160" spans="1:3" ht="18.75">
      <c r="A160" s="66"/>
      <c r="B160" s="64"/>
      <c r="C160" s="72"/>
    </row>
    <row r="161" spans="1:3" ht="18.75">
      <c r="A161" s="66"/>
      <c r="B161" s="64"/>
      <c r="C161" s="72"/>
    </row>
    <row r="162" spans="1:3" ht="18.75">
      <c r="A162" s="66"/>
      <c r="B162" s="64"/>
      <c r="C162" s="72"/>
    </row>
    <row r="163" spans="1:3" ht="18.75">
      <c r="A163" s="66"/>
      <c r="B163" s="64"/>
      <c r="C163" s="72"/>
    </row>
    <row r="164" spans="1:3" ht="18.75">
      <c r="A164" s="66"/>
      <c r="B164" s="64"/>
      <c r="C164" s="72"/>
    </row>
    <row r="165" spans="1:3" ht="18.75">
      <c r="A165" s="66"/>
      <c r="B165" s="64"/>
      <c r="C165" s="72"/>
    </row>
    <row r="166" spans="1:3" ht="18.75">
      <c r="A166" s="66"/>
      <c r="B166" s="64"/>
      <c r="C166" s="72"/>
    </row>
    <row r="167" spans="1:3" ht="18.75">
      <c r="A167" s="66"/>
      <c r="B167" s="64"/>
      <c r="C167" s="72"/>
    </row>
    <row r="168" spans="1:3" ht="18.75">
      <c r="A168" s="66"/>
      <c r="B168" s="64"/>
      <c r="C168" s="72"/>
    </row>
    <row r="169" spans="1:3" ht="18.75">
      <c r="A169" s="66"/>
      <c r="B169" s="64"/>
      <c r="C169" s="72"/>
    </row>
    <row r="170" spans="1:3" ht="18.75">
      <c r="A170" s="66"/>
      <c r="B170" s="64"/>
      <c r="C170" s="72"/>
    </row>
    <row r="171" spans="1:3" ht="18.75">
      <c r="A171" s="66"/>
      <c r="B171" s="64"/>
      <c r="C171" s="72"/>
    </row>
    <row r="172" spans="1:3" ht="18.75">
      <c r="A172" s="66"/>
      <c r="B172" s="64"/>
      <c r="C172" s="72"/>
    </row>
    <row r="173" spans="1:3" ht="18.75">
      <c r="A173" s="66"/>
      <c r="B173" s="64"/>
      <c r="C173" s="72"/>
    </row>
    <row r="174" spans="1:3" ht="18.75">
      <c r="A174" s="67"/>
      <c r="B174" s="64"/>
      <c r="C174" s="72"/>
    </row>
    <row r="175" spans="1:3" ht="18.75">
      <c r="A175" s="67"/>
      <c r="B175" s="64"/>
      <c r="C175" s="72"/>
    </row>
    <row r="176" spans="1:3" ht="18.75">
      <c r="A176" s="67"/>
      <c r="B176" s="64"/>
      <c r="C176" s="72"/>
    </row>
    <row r="177" spans="1:3" ht="18.75">
      <c r="A177" s="67"/>
      <c r="B177" s="68"/>
      <c r="C177" s="7"/>
    </row>
    <row r="178" spans="1:3" ht="18.75">
      <c r="A178" s="67"/>
      <c r="B178" s="68"/>
      <c r="C178" s="7"/>
    </row>
    <row r="179" spans="1:3" ht="18.75">
      <c r="A179" s="63"/>
      <c r="B179" s="68"/>
      <c r="C179" s="7"/>
    </row>
    <row r="180" spans="1:3" ht="18.75">
      <c r="A180" s="63"/>
      <c r="B180" s="68"/>
      <c r="C180" s="7"/>
    </row>
    <row r="181" spans="1:3" ht="18.75">
      <c r="A181" s="63"/>
      <c r="B181" s="68"/>
      <c r="C181" s="7"/>
    </row>
    <row r="182" spans="1:3" ht="18.75">
      <c r="A182" s="63"/>
      <c r="B182" s="68"/>
      <c r="C182" s="7"/>
    </row>
    <row r="183" spans="1:3" ht="18.75">
      <c r="A183" s="63"/>
      <c r="B183" s="68"/>
      <c r="C183" s="7"/>
    </row>
    <row r="184" spans="1:3" ht="18.75">
      <c r="A184" s="63"/>
      <c r="B184" s="68"/>
      <c r="C184" s="7"/>
    </row>
    <row r="185" spans="1:3" ht="18.75">
      <c r="A185" s="63"/>
      <c r="B185" s="68"/>
      <c r="C185" s="7"/>
    </row>
    <row r="186" spans="1:3" ht="18.75">
      <c r="A186" s="63"/>
      <c r="B186" s="68"/>
      <c r="C186" s="7"/>
    </row>
    <row r="187" spans="1:3" ht="18.75">
      <c r="A187" s="63"/>
      <c r="B187" s="68"/>
      <c r="C187" s="7"/>
    </row>
    <row r="188" spans="1:3" ht="18.75">
      <c r="A188" s="63"/>
      <c r="B188" s="68"/>
      <c r="C188" s="7"/>
    </row>
    <row r="189" spans="1:3" ht="18.75">
      <c r="A189" s="63"/>
      <c r="B189" s="68"/>
      <c r="C189" s="7"/>
    </row>
    <row r="190" spans="1:3" ht="18.75">
      <c r="A190" s="63"/>
      <c r="B190" s="68"/>
      <c r="C190" s="7"/>
    </row>
    <row r="191" spans="1:3" ht="18.75">
      <c r="A191" s="63"/>
      <c r="B191" s="68"/>
      <c r="C191" s="7"/>
    </row>
    <row r="192" spans="1:3" ht="18.75">
      <c r="A192" s="63"/>
      <c r="B192" s="68"/>
      <c r="C192" s="7"/>
    </row>
    <row r="193" spans="1:3" ht="18.75">
      <c r="A193" s="63"/>
      <c r="B193" s="68"/>
      <c r="C193" s="7"/>
    </row>
    <row r="194" spans="1:3" ht="18.75">
      <c r="A194" s="63"/>
      <c r="B194" s="68"/>
      <c r="C194" s="7"/>
    </row>
    <row r="195" spans="1:3" ht="18.75">
      <c r="A195" s="63"/>
      <c r="B195" s="68"/>
      <c r="C195" s="7"/>
    </row>
    <row r="196" spans="1:3" ht="18.75">
      <c r="A196" s="63"/>
      <c r="B196" s="68"/>
      <c r="C196" s="7"/>
    </row>
    <row r="197" spans="1:3" ht="18.75">
      <c r="A197" s="63"/>
      <c r="B197" s="68"/>
      <c r="C197" s="7"/>
    </row>
    <row r="198" spans="1:3" ht="18.75">
      <c r="A198" s="63"/>
      <c r="B198" s="68"/>
      <c r="C198" s="7"/>
    </row>
    <row r="199" spans="1:3" ht="18.75">
      <c r="A199" s="63"/>
      <c r="B199" s="68"/>
      <c r="C199" s="7"/>
    </row>
    <row r="200" spans="1:3" ht="18.75">
      <c r="A200" s="63"/>
      <c r="B200" s="68"/>
      <c r="C200" s="7"/>
    </row>
    <row r="201" spans="1:3" ht="18.75">
      <c r="A201" s="63"/>
      <c r="B201" s="68"/>
      <c r="C201" s="7"/>
    </row>
    <row r="202" spans="1:3" ht="18.75">
      <c r="A202" s="63"/>
      <c r="B202" s="64"/>
      <c r="C202" s="72"/>
    </row>
    <row r="203" spans="1:3" ht="18.75">
      <c r="A203" s="63"/>
      <c r="B203" s="64"/>
      <c r="C203" s="72"/>
    </row>
  </sheetData>
  <sheetProtection/>
  <mergeCells count="11">
    <mergeCell ref="B16:C16"/>
    <mergeCell ref="B39:C39"/>
    <mergeCell ref="B51:C51"/>
    <mergeCell ref="B90:C90"/>
    <mergeCell ref="B104:C104"/>
    <mergeCell ref="A6:C6"/>
    <mergeCell ref="A7:C7"/>
    <mergeCell ref="A9:B9"/>
    <mergeCell ref="C9:C10"/>
    <mergeCell ref="B12:C12"/>
    <mergeCell ref="B15:C15"/>
  </mergeCells>
  <printOptions/>
  <pageMargins left="1.141732283464567" right="0.7086614173228347" top="0.1968503937007874" bottom="0.1968503937007874" header="0.31496062992125984" footer="0.31496062992125984"/>
  <pageSetup fitToHeight="6"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Hlupina</cp:lastModifiedBy>
  <cp:lastPrinted>2016-11-15T09:35:32Z</cp:lastPrinted>
  <dcterms:created xsi:type="dcterms:W3CDTF">2006-05-15T07:22:37Z</dcterms:created>
  <dcterms:modified xsi:type="dcterms:W3CDTF">2016-11-15T09:54:49Z</dcterms:modified>
  <cp:category/>
  <cp:version/>
  <cp:contentType/>
  <cp:contentStatus/>
</cp:coreProperties>
</file>