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15" windowWidth="15450" windowHeight="10260" activeTab="0"/>
  </bookViews>
  <sheets>
    <sheet name="ДЧБ" sheetId="1" r:id="rId1"/>
  </sheets>
  <definedNames>
    <definedName name="APPT" localSheetId="0">'ДЧБ'!$A$21</definedName>
    <definedName name="FIO" localSheetId="0">'ДЧБ'!#REF!</definedName>
    <definedName name="SIGN" localSheetId="0">'ДЧБ'!$A$21:$E$22</definedName>
  </definedNames>
  <calcPr fullCalcOnLoad="1"/>
</workbook>
</file>

<file path=xl/sharedStrings.xml><?xml version="1.0" encoding="utf-8"?>
<sst xmlns="http://schemas.openxmlformats.org/spreadsheetml/2006/main" count="282" uniqueCount="280">
  <si>
    <t>Итого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</si>
  <si>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</si>
  <si>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</si>
  <si>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(пени, проценты)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</si>
  <si>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(взыскания)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</si>
  <si>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</si>
  <si>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(пени, проценты)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</si>
  <si>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</si>
  <si>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</si>
  <si>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(пени, проценты)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</si>
  <si>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</si>
  <si>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Налог, взимаемый с налогоплательщиков, выбравших в качестве объекта налогообложения доходы (сумма платежа)</t>
  </si>
  <si>
    <t>Налог, взимаемый с налогоплательщиков, выбравших в качестве объекта налогообложения доходы (пени, проценты)</t>
  </si>
  <si>
    <t>Налог, взимаемый с налогоплательщиков, выбравших в качестве объекта налогообложения доходы (взыскания)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</si>
  <si>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</si>
  <si>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(пени, проценты)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</si>
  <si>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</si>
  <si>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платежа)</t>
  </si>
  <si>
    <t>Налог, взимаемый с налогоплательщиков, выбравших в качестве объекта налогообложения доходы, уменьшенные на величину расходов (пени, проценты)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</si>
  <si>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</si>
  <si>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(пени, проценты)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</si>
  <si>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(взыскания)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</si>
  <si>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</si>
  <si>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(сумма платежа)</t>
  </si>
  <si>
    <t>Единый налог на вмененный доход для отдельных видов деятельности (пени, проценты)</t>
  </si>
  <si>
    <t>Единый налог на вмененный доход для отдельных видов деятельности (взыскания)</t>
  </si>
  <si>
    <t>Единый налог на вмененный доход для отдельных видов деятельности (за налоговые периоды, истекшие до 1 января 2011 года) (сумма платежа)</t>
  </si>
  <si>
    <t>Единый налог на вмененный доход для отдельных видов деятельности (за налоговые периоды, истекшие до 1 января 2011 года) (пени, проценты)</t>
  </si>
  <si>
    <t>Единый налог на вмененный доход для отдельных видов деятельности (за налоговые периоды, истекшие до 1 января 2011 года) (взыскания)</t>
  </si>
  <si>
    <t>Единый сельскохозяйственный налог (сумма платежа)</t>
  </si>
  <si>
    <t>Единый сельскохозяйственный налог (пени, проценты)</t>
  </si>
  <si>
    <t>Единый сельскохозяйственный налог (взыскания)</t>
  </si>
  <si>
    <t>Единый сельскохозяйственный налог (за налоговые периоды, истекшие до 1 января 2011 года) (сумма платежа)</t>
  </si>
  <si>
    <t>Единый сельскохозяйственный налог (за налоговые периоды, истекшие до 1 января 2011 года) (пени, проценты)</t>
  </si>
  <si>
    <t>Налог, взимаемый в связи  с  применением патентной    системы налогообложения, зачисляемый в бюджеты муниципальных районов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</si>
  <si>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 (сумма платежа)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</si>
  <si>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 (сумма платежа)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</si>
  <si>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 (пени, проценты)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</si>
  <si>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 (сумма платежа)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</si>
  <si>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</si>
  <si>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(взыскания)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</si>
  <si>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</si>
  <si>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</si>
  <si>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</si>
  <si>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</si>
  <si>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</si>
  <si>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</si>
  <si>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</si>
  <si>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</si>
  <si>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</si>
  <si>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</si>
  <si>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</si>
  <si>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</si>
  <si>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 (федеральные государственные органы, Банк России, органы управления государственными внебюджетными фондами Российской Федерации)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</si>
  <si>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(федеральные государственные органы)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</si>
  <si>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</si>
  <si>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</si>
  <si>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</si>
  <si>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 (федеральные органы)</t>
  </si>
  <si>
    <t>Денежные взыскания (штрафы) за нарушение водного законодательства на водных объектах,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</si>
  <si>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(федеральные органы)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</si>
  <si>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</si>
  <si>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Прочие денежные взыскания (штрафы) за правонарушения в области дорожного движения (федеральный государственный орган)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</si>
  <si>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</si>
  <si>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</si>
  <si>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(федеральные органы)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</si>
  <si>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</si>
  <si>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 (федеральные государственные органы)</t>
  </si>
  <si>
    <t>Прочие поступления от денежных взысканий (штрафов) и иных сумм в возмещение ущерба, зачисляемые в бюджеты муниципальных районов (казённые учреждения)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</si>
  <si>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</si>
  <si>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</si>
  <si>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</si>
  <si>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</si>
  <si>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обеспечение жильем молодых семей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</si>
  <si>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</si>
  <si>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</si>
  <si>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</si>
  <si>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</si>
  <si>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</si>
  <si>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</si>
  <si>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</si>
  <si>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</si>
  <si>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муниципальных районов на модернизацию региональных систем общего образования</t>
  </si>
  <si>
    <t>Прочие субсидии бюджетам муниципальных районов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</si>
  <si>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</si>
  <si>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</si>
  <si>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</si>
  <si>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</si>
  <si>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</si>
  <si>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</si>
  <si>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</si>
  <si>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</si>
  <si>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Прочие субвенции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</si>
  <si>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</si>
  <si>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</si>
  <si>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</si>
  <si>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Прочие межбюджетные трансферты, передаваемые бюджетам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</si>
  <si>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</si>
  <si>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000.1.01.02.01.0.01.1.000.110</t>
  </si>
  <si>
    <t>000.1.01.02.01.0.01.2.000.110</t>
  </si>
  <si>
    <t>000.1.01.02.01.0.01.3.000.110</t>
  </si>
  <si>
    <t>000.1.01.02.02.0.01.1.000.110</t>
  </si>
  <si>
    <t>000.1.01.02.02.0.01.2.000.110</t>
  </si>
  <si>
    <t>000.1.01.02.02.0.01.3.000.110</t>
  </si>
  <si>
    <t>000.1.01.02.03.0.01.1.000.110</t>
  </si>
  <si>
    <t>000.1.01.02.03.0.01.2.000.110</t>
  </si>
  <si>
    <t>000.1.01.02.03.0.01.3.000.110</t>
  </si>
  <si>
    <t>000.1.05.01.01.1.01.1.000.110</t>
  </si>
  <si>
    <t>000.1.05.01.01.1.01.2.000.110</t>
  </si>
  <si>
    <t>000.1.05.01.01.1.01.3.000.110</t>
  </si>
  <si>
    <t>000.1.05.01.01.2.01.1.000.110</t>
  </si>
  <si>
    <t>000.1.05.01.01.2.01.2.000.110</t>
  </si>
  <si>
    <t>000.1.05.01.02.1.01.1.000.110</t>
  </si>
  <si>
    <t>000.1.05.01.02.1.01.2.000.110</t>
  </si>
  <si>
    <t>000.1.05.01.02.2.01.1.000.110</t>
  </si>
  <si>
    <t>000.1.05.01.02.2.01.2.000.110</t>
  </si>
  <si>
    <t>000.1.05.01.02.2.01.3.000.110</t>
  </si>
  <si>
    <t>000.1.05.02.01.0.02.1.000.110</t>
  </si>
  <si>
    <t>000.1.05.02.01.0.02.2.000.110</t>
  </si>
  <si>
    <t>000.1.05.02.01.0.02.3.000.110</t>
  </si>
  <si>
    <t>000.1.05.02.02.0.02.1.000.110</t>
  </si>
  <si>
    <t>000.1.05.02.02.0.02.2.000.110</t>
  </si>
  <si>
    <t>000.1.05.02.02.0.02.3.000.110</t>
  </si>
  <si>
    <t>000.1.05.03.01.0.01.1.000.110</t>
  </si>
  <si>
    <t>000.1.05.03.01.0.01.2.000.110</t>
  </si>
  <si>
    <t>000.1.05.03.01.0.01.3.000.110</t>
  </si>
  <si>
    <t>000.1.05.03.02.0.01.1.000.110</t>
  </si>
  <si>
    <t>000.1.05.03.02.0.01.2.000.110</t>
  </si>
  <si>
    <t>000.1.05.04.02.0.02.1.000.110</t>
  </si>
  <si>
    <t>000.1.06.01.03.0.05.1.000.110</t>
  </si>
  <si>
    <t>000.1.06.06.01.3.05.1.000.110</t>
  </si>
  <si>
    <t>000.1.06.06.01.3.05.2.000.110</t>
  </si>
  <si>
    <t>000.1.06.06.02.3.05.1.000.110</t>
  </si>
  <si>
    <t>000.1.08.03.01.0.01.1.000.110</t>
  </si>
  <si>
    <t>000.1.09.07.03.3.05.3.000.110</t>
  </si>
  <si>
    <t>000.1.11.05.01.3.05.0.000.120</t>
  </si>
  <si>
    <t>000.1.11.05.01.3.10.0.000.120</t>
  </si>
  <si>
    <t>000.1.11.05.03.5.05.0.000.120</t>
  </si>
  <si>
    <t>000.1.11.05.07.5.05.0.000.120</t>
  </si>
  <si>
    <t>000.1.11.09.04.5.05.0.000.120</t>
  </si>
  <si>
    <t>000.1.12.01.01.0.01.6.000.120</t>
  </si>
  <si>
    <t>000.1.12.01.02.0.01.6.000.120</t>
  </si>
  <si>
    <t>000.1.12.01.03.0.01.6.000.120</t>
  </si>
  <si>
    <t>000.1.12.01.04.0.01.6.000.120</t>
  </si>
  <si>
    <t>000.1.13.02.99.5.05.0.000.130</t>
  </si>
  <si>
    <t>000.1.14.06.01.3.05.0.000.430</t>
  </si>
  <si>
    <t>000.1.14.06.01.3.10.0.000.430</t>
  </si>
  <si>
    <t>000.1.16.03.01.0.01.6.000.140</t>
  </si>
  <si>
    <t>000.1.16.03.03.0.01.6.000.140</t>
  </si>
  <si>
    <t>000.1.16.25.01.0.01.0.000.140</t>
  </si>
  <si>
    <t>000.1.16.25.03.0.01.0.000.140</t>
  </si>
  <si>
    <t>000.1.16.25.05.0.01.0.000.140</t>
  </si>
  <si>
    <t>000.1.16.25.06.0.01.6.000.140</t>
  </si>
  <si>
    <t>000.1.16.25.08.5.05.0.000.140</t>
  </si>
  <si>
    <t>000.1.16.28.00.0.01.6.000.14</t>
  </si>
  <si>
    <t>000.1.16.30.01.4.01.6.000.140</t>
  </si>
  <si>
    <t>000.1.16.30.03.0.01.6.000.140</t>
  </si>
  <si>
    <t>000.1.16.32.00.0.05.0.000.140</t>
  </si>
  <si>
    <t>000.1.16.33.05.0.05.0.000.140</t>
  </si>
  <si>
    <t>000.1.16.43.00.0.01.6.000.140</t>
  </si>
  <si>
    <t>000.1.16.90.05.0.05.0.000.140</t>
  </si>
  <si>
    <t>000.1.16.90.05.0.05.6.000.140</t>
  </si>
  <si>
    <t>000.1.16.90.05.0.05.7.000.140</t>
  </si>
  <si>
    <t>000.1.17.01.05.0.05.0.000.180</t>
  </si>
  <si>
    <t>000.1.17.05.05.0.05.0.000.180</t>
  </si>
  <si>
    <t>000.2.02.01.00.1.05.0.000.151</t>
  </si>
  <si>
    <t>000.2.02.01.00.3.05.0.000.151</t>
  </si>
  <si>
    <t>000.2.02.02.00.8.05.0.000.151</t>
  </si>
  <si>
    <t>000.2.02.02.00.9.05.0.000.151</t>
  </si>
  <si>
    <t>000.2.02.02.05.1.05.0.000.151</t>
  </si>
  <si>
    <t>000.2.02.02.07.7.05.0.000.151</t>
  </si>
  <si>
    <t>000.2.02.02.08.8.05.0.001.151</t>
  </si>
  <si>
    <t>000.2.02.02.08.8.05.0.002.151</t>
  </si>
  <si>
    <t>000.2.02.02.08.8.05.0.004.151</t>
  </si>
  <si>
    <t>000.2.02.02.08.9.05.0.001.151</t>
  </si>
  <si>
    <t>000.2.02.02.08.9.05.0.004.151</t>
  </si>
  <si>
    <t>000.2.02.02.14.5.05.0.000.151</t>
  </si>
  <si>
    <t>000.2.02.02.99.9.05.0.000.151</t>
  </si>
  <si>
    <t>000.2.02.03.00.3.05.0.000.151</t>
  </si>
  <si>
    <t>000.2.02.03.00.7.05.0.000.151</t>
  </si>
  <si>
    <t>000.2.02.03.01.5.05.0.000.151</t>
  </si>
  <si>
    <t>000.2.02.03.02.1.05.0.000.151</t>
  </si>
  <si>
    <t>000.2.02.03.02.4.05.0.000.151</t>
  </si>
  <si>
    <t>000.2.02.03.02.9.05.0.000.151</t>
  </si>
  <si>
    <t>000.2.02.03.07.0.05.0.000.151</t>
  </si>
  <si>
    <t>000.2.02.03.11.9.05.0.000.151</t>
  </si>
  <si>
    <t>000.2.02.03.99.9.05.0.000.151</t>
  </si>
  <si>
    <t>000.2.02.04.01.4.05.0.000.151</t>
  </si>
  <si>
    <t>000.2.02.04.02.5.05.0.000.151</t>
  </si>
  <si>
    <t>000.2.02.04.04.1.05.0.000.151</t>
  </si>
  <si>
    <t>000.2.02.04.99.9.05.0.000.151</t>
  </si>
  <si>
    <t>000.2.19.05.00.0.05.0.000.151</t>
  </si>
  <si>
    <t>Налог на доходы физических лиц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</si>
  <si>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</si>
  <si>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</si>
  <si>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</si>
  <si>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</si>
  <si>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</si>
  <si>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000 1 01 02020 01 0000 110</t>
  </si>
  <si>
    <t>000 1 01 02010 01 0000 110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</si>
  <si>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</si>
  <si>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000 1 01 02030 01 0000 110</t>
  </si>
  <si>
    <t xml:space="preserve">Налог, взимаемый с налогоплательщиков, выбравших в качестве объекта налогообложения доходы </t>
  </si>
  <si>
    <t>000 1 05 01010 01 0000 110</t>
  </si>
  <si>
    <t>000 1 05 00000 00 0000 000</t>
  </si>
  <si>
    <t xml:space="preserve">НАЛОГИ НА СОВОКУПНЫЙ ДОХОД </t>
  </si>
  <si>
    <t>000 1 05 01020 00 0000 110</t>
  </si>
  <si>
    <t>000 1 05 02000 02 0000 000</t>
  </si>
  <si>
    <t xml:space="preserve">Единый сельскохозяйственный налог </t>
  </si>
  <si>
    <t>000 1 05 03000 01 0000 000</t>
  </si>
  <si>
    <t>Налог, взимаемый в связи  с  применением патентной    системы налогообложения</t>
  </si>
  <si>
    <t>000 1 05 04000 02 0000 000</t>
  </si>
  <si>
    <t>000 1 06 00000 00 0000 000</t>
  </si>
  <si>
    <t>Налог на имущество физических лиц</t>
  </si>
  <si>
    <t>000 1 06 01000 00 0000 000</t>
  </si>
  <si>
    <t>Земельный налог</t>
  </si>
  <si>
    <t>000 1 06 06000 00 0000 110</t>
  </si>
  <si>
    <t>Государственная пошлина</t>
  </si>
  <si>
    <t>000 1 08 00000 00 0000 000</t>
  </si>
  <si>
    <t>000 1 09 00000 00 0 000 110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</si>
  <si>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</si>
  <si>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</si>
  <si>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</si>
  <si>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</si>
  <si>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</si>
  <si>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</si>
  <si>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000 1 11 00000 00 0000 000</t>
  </si>
  <si>
    <t>000 1 11 05010 00 0000 120</t>
  </si>
  <si>
    <t>000 1 11 05030 00 0000 120</t>
  </si>
  <si>
    <t>000 1 11 05070 00 0000 120</t>
  </si>
  <si>
    <t>000 1 11 05090 00 0000 120</t>
  </si>
  <si>
    <t>000 1 12 00000 00 0000 000</t>
  </si>
  <si>
    <t>Платежи за пользования природными ресурсами</t>
  </si>
  <si>
    <t>000 1 12 01000 00 0000 120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</si>
  <si>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</si>
  <si>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</si>
  <si>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</si>
  <si>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</si>
  <si>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</si>
  <si>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Штрафы, санкции, возмещение ущерба</t>
  </si>
  <si>
    <t>000 1 16 00000 00 0000 000</t>
  </si>
  <si>
    <t>Денежные взыскания (штрафы) за нарушение  законодательства о налогах и сборах</t>
  </si>
  <si>
    <t>000 1 16 03000 00 0000 000</t>
  </si>
  <si>
    <t>Денежные взыскания (штрафы) за нарушение 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 лесного законодательства, водного законодательства</t>
  </si>
  <si>
    <t>000 1 16 25000 00 0000 000</t>
  </si>
  <si>
    <t>Денежные взыскания (штрафы) за нарушение законодательства в области  обеспечения санитарно - эпидемиологического благополучия человека и законодательства в сфере защиты прав потребителей</t>
  </si>
  <si>
    <t>000 1 16 28000 00 0000 000</t>
  </si>
  <si>
    <t>Денежные взыскания (штрафы) за правонарушения в области дорожного движения</t>
  </si>
  <si>
    <t>000 1 16 30000 00 0000 000</t>
  </si>
  <si>
    <t>000 1 16 32000 00 0000 000</t>
  </si>
  <si>
    <t>000 1 16 33000 00 0000 000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</si>
  <si>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</si>
  <si>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</si>
  <si>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</si>
  <si>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000 1 16 43000 00 0000 000</t>
  </si>
  <si>
    <t>000 1 16 90000 00 0000 000</t>
  </si>
  <si>
    <t>Прочие поступления от денежных взысканий  (штрафов)  и иных  сумм в возмещение ущерба</t>
  </si>
  <si>
    <t>000 1 17 00000 00 0000 000</t>
  </si>
  <si>
    <t>000 2 02 00000 00 0000 000</t>
  </si>
  <si>
    <t xml:space="preserve">Безвозмездные поступления от других бюджетов бюджетной системы РФ </t>
  </si>
  <si>
    <t>Дотации бюджетам субъектов Российской Федерации и муниципальных образований</t>
  </si>
  <si>
    <t>000 2 02 01000 00 0000 000</t>
  </si>
  <si>
    <t>000 2 02 02000 00 0000 000</t>
  </si>
  <si>
    <t>Субсидии бюджетам субъектов Российской Федерации и муниципальных образований (межбюджетные судсидии)</t>
  </si>
  <si>
    <t>Субвенции бюджетам субъектов  Российской Федерации и муниципальных образований</t>
  </si>
  <si>
    <t>000 2 02 03000 00 0000 000</t>
  </si>
  <si>
    <t>000 2 02 04000 00 0000 000</t>
  </si>
  <si>
    <t>Иные межбюджетные трансферты</t>
  </si>
  <si>
    <t>МР "Княжпогостский"</t>
  </si>
  <si>
    <t>от…………№…</t>
  </si>
  <si>
    <t xml:space="preserve">Доходы </t>
  </si>
  <si>
    <t>по кодам видов доходов, подвидов доходов, классификации операций сектора государственного управления, относящихся к доходам бюджета</t>
  </si>
  <si>
    <t xml:space="preserve">  бюджета муниципального района "Княжпогостский" за 2013 год</t>
  </si>
  <si>
    <t>Налоги на имущество</t>
  </si>
  <si>
    <t xml:space="preserve">код бюджетной классификации </t>
  </si>
  <si>
    <t>Наименование кода</t>
  </si>
  <si>
    <t>Кассовое исполнение</t>
  </si>
  <si>
    <t>Кассовое исполнение (тыс.руб)</t>
  </si>
  <si>
    <t>Приложение №2</t>
  </si>
  <si>
    <t xml:space="preserve">к проекту решения Совета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</si>
</sst>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?"/>
    <numFmt numFmtId="173" formatCode="0.00000"/>
    <numFmt numFmtId="174" formatCode="0.0000"/>
    <numFmt numFmtId="175" formatCode="0.000"/>
    <numFmt numFmtId="176" formatCode="0.0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59"/>
      <name val="Times New Roman"/>
      <family val="1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4" fontId="4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72" fontId="6" fillId="0" borderId="10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4" fontId="7" fillId="0" borderId="1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 wrapText="1"/>
    </xf>
    <xf numFmtId="49" fontId="47" fillId="0" borderId="10" xfId="0" applyNumberFormat="1" applyFont="1" applyBorder="1" applyAlignment="1">
      <alignment horizontal="left" vertical="center" wrapText="1"/>
    </xf>
    <xf numFmtId="4" fontId="47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 applyProtection="1">
      <alignment horizontal="right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>
      <alignment horizontal="left" vertical="top" wrapText="1"/>
    </xf>
    <xf numFmtId="0" fontId="46" fillId="0" borderId="10" xfId="53" applyFont="1" applyFill="1" applyBorder="1" applyAlignment="1" applyProtection="1">
      <alignment horizontal="left" vertical="top" wrapText="1"/>
      <protection locked="0"/>
    </xf>
    <xf numFmtId="43" fontId="4" fillId="0" borderId="0" xfId="61" applyFont="1" applyAlignment="1">
      <alignment/>
    </xf>
    <xf numFmtId="0" fontId="46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172" fontId="6" fillId="0" borderId="10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172" fontId="4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 applyProtection="1">
      <alignment horizontal="right" vertical="top"/>
      <protection locked="0"/>
    </xf>
    <xf numFmtId="49" fontId="6" fillId="0" borderId="11" xfId="0" applyNumberFormat="1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" fontId="5" fillId="0" borderId="12" xfId="0" applyNumberFormat="1" applyFont="1" applyBorder="1" applyAlignment="1">
      <alignment horizontal="right"/>
    </xf>
    <xf numFmtId="49" fontId="5" fillId="0" borderId="13" xfId="0" applyNumberFormat="1" applyFont="1" applyFill="1" applyBorder="1" applyAlignment="1" applyProtection="1">
      <alignment horizontal="center" vertical="top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3" fontId="5" fillId="0" borderId="14" xfId="0" applyNumberFormat="1" applyFont="1" applyFill="1" applyBorder="1" applyAlignment="1" applyProtection="1">
      <alignment horizontal="right" vertical="top"/>
      <protection locked="0"/>
    </xf>
    <xf numFmtId="49" fontId="4" fillId="0" borderId="15" xfId="0" applyNumberFormat="1" applyFont="1" applyFill="1" applyBorder="1" applyAlignment="1" applyProtection="1">
      <alignment horizontal="center" vertical="top"/>
      <protection locked="0"/>
    </xf>
    <xf numFmtId="49" fontId="5" fillId="0" borderId="15" xfId="0" applyNumberFormat="1" applyFont="1" applyFill="1" applyBorder="1" applyAlignment="1" applyProtection="1">
      <alignment horizontal="center" vertical="top"/>
      <protection locked="0"/>
    </xf>
    <xf numFmtId="49" fontId="4" fillId="0" borderId="15" xfId="0" applyNumberFormat="1" applyFont="1" applyFill="1" applyBorder="1" applyAlignment="1" applyProtection="1">
      <alignment horizontal="center" vertical="center"/>
      <protection locked="0"/>
    </xf>
    <xf numFmtId="49" fontId="6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center" wrapText="1"/>
    </xf>
    <xf numFmtId="49" fontId="46" fillId="0" borderId="15" xfId="0" applyNumberFormat="1" applyFont="1" applyFill="1" applyBorder="1" applyAlignment="1">
      <alignment horizontal="center" vertical="top" wrapText="1"/>
    </xf>
    <xf numFmtId="49" fontId="47" fillId="0" borderId="15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top" wrapText="1"/>
      <protection locked="0"/>
    </xf>
    <xf numFmtId="3" fontId="3" fillId="0" borderId="12" xfId="0" applyNumberFormat="1" applyFont="1" applyFill="1" applyBorder="1" applyAlignment="1" applyProtection="1">
      <alignment horizontal="center" vertical="top" wrapText="1"/>
      <protection locked="0"/>
    </xf>
    <xf numFmtId="0" fontId="5" fillId="0" borderId="12" xfId="0" applyNumberFormat="1" applyFont="1" applyFill="1" applyBorder="1" applyAlignment="1" applyProtection="1">
      <alignment horizontal="center" vertical="top" wrapText="1" shrinkToFit="1"/>
      <protection locked="0"/>
    </xf>
    <xf numFmtId="0" fontId="4" fillId="0" borderId="12" xfId="0" applyFont="1" applyBorder="1" applyAlignment="1">
      <alignment horizontal="center" vertical="top" wrapText="1"/>
    </xf>
    <xf numFmtId="43" fontId="4" fillId="0" borderId="17" xfId="61" applyFont="1" applyBorder="1" applyAlignment="1">
      <alignment/>
    </xf>
    <xf numFmtId="43" fontId="4" fillId="0" borderId="18" xfId="61" applyFont="1" applyBorder="1" applyAlignment="1">
      <alignment/>
    </xf>
    <xf numFmtId="43" fontId="4" fillId="0" borderId="18" xfId="61" applyFont="1" applyFill="1" applyBorder="1" applyAlignment="1">
      <alignment/>
    </xf>
    <xf numFmtId="43" fontId="4" fillId="0" borderId="19" xfId="61" applyFont="1" applyBorder="1" applyAlignment="1">
      <alignment/>
    </xf>
    <xf numFmtId="43" fontId="4" fillId="0" borderId="12" xfId="61" applyFont="1" applyBorder="1" applyAlignment="1">
      <alignment/>
    </xf>
    <xf numFmtId="43" fontId="4" fillId="0" borderId="0" xfId="61" applyFont="1" applyAlignment="1">
      <alignment horizontal="right"/>
    </xf>
    <xf numFmtId="0" fontId="4" fillId="0" borderId="0" xfId="0" applyFont="1" applyAlignment="1">
      <alignment vertical="top" wrapText="1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 applyProtection="1">
      <alignment horizontal="center" vertical="top" wrapText="1" shrinkToFi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48"/>
  <sheetViews>
    <sheetView showGridLines="0" tabSelected="1" zoomScalePageLayoutView="0" workbookViewId="0" topLeftCell="A1">
      <selection activeCell="I10" sqref="I10"/>
    </sheetView>
  </sheetViews>
  <sheetFormatPr defaultColWidth="9.140625" defaultRowHeight="12.75" customHeight="1"/>
  <cols>
    <col min="1" max="1" width="27.140625" style="1" customWidth="1"/>
    <col min="2" max="2" width="43.7109375" style="1" customWidth="1"/>
    <col min="3" max="3" width="15.421875" style="1" hidden="1" customWidth="1"/>
    <col min="4" max="4" width="13.140625" style="1" bestFit="1" customWidth="1"/>
    <col min="5" max="16384" width="9.140625" style="1" customWidth="1"/>
  </cols>
  <sheetData>
    <row r="1" spans="1:6" ht="12.75">
      <c r="A1" s="70" t="s">
        <v>278</v>
      </c>
      <c r="B1" s="70"/>
      <c r="C1" s="70"/>
      <c r="D1" s="70"/>
      <c r="E1" s="21"/>
      <c r="F1" s="21"/>
    </row>
    <row r="2" spans="1:6" ht="12.75">
      <c r="A2" s="70" t="s">
        <v>279</v>
      </c>
      <c r="B2" s="70"/>
      <c r="C2" s="70"/>
      <c r="D2" s="70"/>
      <c r="E2" s="21"/>
      <c r="F2" s="21"/>
    </row>
    <row r="3" spans="1:7" ht="12.75">
      <c r="A3" s="70" t="s">
        <v>268</v>
      </c>
      <c r="B3" s="70"/>
      <c r="C3" s="70"/>
      <c r="D3" s="70"/>
      <c r="E3" s="21"/>
      <c r="F3" s="21"/>
      <c r="G3" s="3"/>
    </row>
    <row r="4" spans="1:7" ht="12.75">
      <c r="A4" s="70" t="s">
        <v>269</v>
      </c>
      <c r="B4" s="70"/>
      <c r="C4" s="70"/>
      <c r="D4" s="70"/>
      <c r="E4" s="3"/>
      <c r="G4" s="3"/>
    </row>
    <row r="6" spans="1:7" ht="12.75">
      <c r="A6" s="71"/>
      <c r="B6" s="71"/>
      <c r="C6" s="71"/>
      <c r="D6" s="71"/>
      <c r="E6" s="2"/>
      <c r="F6" s="2"/>
      <c r="G6" s="2"/>
    </row>
    <row r="7" spans="1:4" ht="12.75">
      <c r="A7" s="72" t="s">
        <v>270</v>
      </c>
      <c r="B7" s="72"/>
      <c r="C7" s="72"/>
      <c r="D7" s="72"/>
    </row>
    <row r="8" spans="1:4" ht="17.25" customHeight="1">
      <c r="A8" s="73" t="s">
        <v>272</v>
      </c>
      <c r="B8" s="73"/>
      <c r="C8" s="73"/>
      <c r="D8" s="73"/>
    </row>
    <row r="9" spans="1:4" ht="34.5" customHeight="1">
      <c r="A9" s="73" t="s">
        <v>271</v>
      </c>
      <c r="B9" s="73"/>
      <c r="C9" s="73"/>
      <c r="D9" s="73"/>
    </row>
    <row r="10" spans="1:4" ht="42" customHeight="1">
      <c r="A10" s="61" t="s">
        <v>274</v>
      </c>
      <c r="B10" s="61" t="s">
        <v>275</v>
      </c>
      <c r="C10" s="62" t="s">
        <v>276</v>
      </c>
      <c r="D10" s="63" t="s">
        <v>277</v>
      </c>
    </row>
    <row r="11" spans="1:4" ht="12.75">
      <c r="A11" s="61">
        <v>1</v>
      </c>
      <c r="B11" s="61">
        <v>2</v>
      </c>
      <c r="C11" s="62">
        <v>4</v>
      </c>
      <c r="D11" s="64">
        <v>3</v>
      </c>
    </row>
    <row r="12" spans="1:4" ht="23.25" customHeight="1">
      <c r="A12" s="44" t="s">
        <v>193</v>
      </c>
      <c r="B12" s="45" t="s">
        <v>194</v>
      </c>
      <c r="C12" s="46">
        <f>C14+C28+C56+C63+C65+C67+C77+C83+C85+C88+C113</f>
        <v>252417338.71</v>
      </c>
      <c r="D12" s="65">
        <f>C12/1000</f>
        <v>252417.33871</v>
      </c>
    </row>
    <row r="13" spans="1:4" ht="4.5" customHeight="1">
      <c r="A13" s="47"/>
      <c r="B13" s="17"/>
      <c r="C13" s="18"/>
      <c r="D13" s="66"/>
    </row>
    <row r="14" spans="1:4" ht="12.75">
      <c r="A14" s="48" t="s">
        <v>195</v>
      </c>
      <c r="B14" s="8" t="s">
        <v>196</v>
      </c>
      <c r="C14" s="16">
        <f>C15</f>
        <v>178139670.43000004</v>
      </c>
      <c r="D14" s="66">
        <f aca="true" t="shared" si="0" ref="D14:D76">C14/1000</f>
        <v>178139.67043000003</v>
      </c>
    </row>
    <row r="15" spans="1:4" ht="12.75">
      <c r="A15" s="47" t="s">
        <v>197</v>
      </c>
      <c r="B15" s="17" t="s">
        <v>192</v>
      </c>
      <c r="C15" s="38">
        <f>C16+C20+C24</f>
        <v>178139670.43000004</v>
      </c>
      <c r="D15" s="66">
        <f t="shared" si="0"/>
        <v>178139.67043000003</v>
      </c>
    </row>
    <row r="16" spans="1:4" ht="76.5">
      <c r="A16" s="49" t="s">
        <v>199</v>
      </c>
      <c r="B16" s="29" t="s">
        <v>1</v>
      </c>
      <c r="C16" s="30">
        <f>C17+C18+C19</f>
        <v>177490904.72000003</v>
      </c>
      <c r="D16" s="67">
        <f t="shared" si="0"/>
        <v>177490.90472000002</v>
      </c>
    </row>
    <row r="17" spans="1:4" ht="89.25">
      <c r="A17" s="50" t="s">
        <v>98</v>
      </c>
      <c r="B17" s="31" t="s">
        <v>2</v>
      </c>
      <c r="C17" s="32">
        <v>177289807.96</v>
      </c>
      <c r="D17" s="67">
        <f t="shared" si="0"/>
        <v>177289.80796</v>
      </c>
    </row>
    <row r="18" spans="1:4" ht="89.25">
      <c r="A18" s="50" t="s">
        <v>99</v>
      </c>
      <c r="B18" s="31" t="s">
        <v>3</v>
      </c>
      <c r="C18" s="32">
        <v>196616.93</v>
      </c>
      <c r="D18" s="67">
        <f t="shared" si="0"/>
        <v>196.61693</v>
      </c>
    </row>
    <row r="19" spans="1:4" ht="89.25">
      <c r="A19" s="50" t="s">
        <v>100</v>
      </c>
      <c r="B19" s="31" t="s">
        <v>4</v>
      </c>
      <c r="C19" s="32">
        <v>4479.83</v>
      </c>
      <c r="D19" s="67">
        <f t="shared" si="0"/>
        <v>4.47983</v>
      </c>
    </row>
    <row r="20" spans="1:4" ht="114.75">
      <c r="A20" s="51" t="s">
        <v>198</v>
      </c>
      <c r="B20" s="33" t="s">
        <v>5</v>
      </c>
      <c r="C20" s="30">
        <f>C21+C22+C23</f>
        <v>364573.19</v>
      </c>
      <c r="D20" s="67">
        <f t="shared" si="0"/>
        <v>364.57319</v>
      </c>
    </row>
    <row r="21" spans="1:4" ht="114.75">
      <c r="A21" s="50" t="s">
        <v>101</v>
      </c>
      <c r="B21" s="31" t="s">
        <v>5</v>
      </c>
      <c r="C21" s="32">
        <v>333552.1</v>
      </c>
      <c r="D21" s="67">
        <f t="shared" si="0"/>
        <v>333.5521</v>
      </c>
    </row>
    <row r="22" spans="1:4" ht="114.75">
      <c r="A22" s="50" t="s">
        <v>102</v>
      </c>
      <c r="B22" s="31" t="s">
        <v>6</v>
      </c>
      <c r="C22" s="32">
        <v>21550.78</v>
      </c>
      <c r="D22" s="67">
        <f t="shared" si="0"/>
        <v>21.55078</v>
      </c>
    </row>
    <row r="23" spans="1:4" ht="114.75">
      <c r="A23" s="50" t="s">
        <v>103</v>
      </c>
      <c r="B23" s="31" t="s">
        <v>7</v>
      </c>
      <c r="C23" s="32">
        <v>9470.31</v>
      </c>
      <c r="D23" s="67">
        <f t="shared" si="0"/>
        <v>9.47031</v>
      </c>
    </row>
    <row r="24" spans="1:4" ht="51">
      <c r="A24" s="51" t="s">
        <v>201</v>
      </c>
      <c r="B24" s="29" t="s">
        <v>200</v>
      </c>
      <c r="C24" s="30">
        <f>C25+C26+C27</f>
        <v>284192.51999999996</v>
      </c>
      <c r="D24" s="67">
        <f t="shared" si="0"/>
        <v>284.19251999999994</v>
      </c>
    </row>
    <row r="25" spans="1:4" ht="51">
      <c r="A25" s="50" t="s">
        <v>104</v>
      </c>
      <c r="B25" s="34" t="s">
        <v>8</v>
      </c>
      <c r="C25" s="32">
        <v>270335.36</v>
      </c>
      <c r="D25" s="67">
        <f t="shared" si="0"/>
        <v>270.33536</v>
      </c>
    </row>
    <row r="26" spans="1:4" ht="51">
      <c r="A26" s="50" t="s">
        <v>105</v>
      </c>
      <c r="B26" s="34" t="s">
        <v>9</v>
      </c>
      <c r="C26" s="32">
        <v>10302.48</v>
      </c>
      <c r="D26" s="67">
        <f t="shared" si="0"/>
        <v>10.30248</v>
      </c>
    </row>
    <row r="27" spans="1:4" ht="51">
      <c r="A27" s="50" t="s">
        <v>106</v>
      </c>
      <c r="B27" s="34" t="s">
        <v>10</v>
      </c>
      <c r="C27" s="32">
        <v>3554.68</v>
      </c>
      <c r="D27" s="67">
        <f t="shared" si="0"/>
        <v>3.55468</v>
      </c>
    </row>
    <row r="28" spans="1:4" ht="13.5">
      <c r="A28" s="48" t="s">
        <v>204</v>
      </c>
      <c r="B28" s="8" t="s">
        <v>205</v>
      </c>
      <c r="C28" s="35">
        <f>C29+C35+C41+C48+C54</f>
        <v>12361002.420000002</v>
      </c>
      <c r="D28" s="67">
        <f t="shared" si="0"/>
        <v>12361.002420000003</v>
      </c>
    </row>
    <row r="29" spans="1:4" ht="38.25">
      <c r="A29" s="52" t="s">
        <v>203</v>
      </c>
      <c r="B29" s="29" t="s">
        <v>202</v>
      </c>
      <c r="C29" s="30">
        <f>C30+C31+C32+C33+C34</f>
        <v>2604416.1100000003</v>
      </c>
      <c r="D29" s="67">
        <f t="shared" si="0"/>
        <v>2604.41611</v>
      </c>
    </row>
    <row r="30" spans="1:4" ht="38.25">
      <c r="A30" s="50" t="s">
        <v>107</v>
      </c>
      <c r="B30" s="34" t="s">
        <v>11</v>
      </c>
      <c r="C30" s="32">
        <v>2575366.99</v>
      </c>
      <c r="D30" s="67">
        <f t="shared" si="0"/>
        <v>2575.3669900000004</v>
      </c>
    </row>
    <row r="31" spans="1:4" ht="38.25">
      <c r="A31" s="50" t="s">
        <v>108</v>
      </c>
      <c r="B31" s="34" t="s">
        <v>12</v>
      </c>
      <c r="C31" s="32">
        <v>29711.65</v>
      </c>
      <c r="D31" s="67">
        <f t="shared" si="0"/>
        <v>29.711650000000002</v>
      </c>
    </row>
    <row r="32" spans="1:4" ht="38.25">
      <c r="A32" s="50" t="s">
        <v>109</v>
      </c>
      <c r="B32" s="34" t="s">
        <v>13</v>
      </c>
      <c r="C32" s="32">
        <v>2960.72</v>
      </c>
      <c r="D32" s="67">
        <f t="shared" si="0"/>
        <v>2.96072</v>
      </c>
    </row>
    <row r="33" spans="1:4" ht="51">
      <c r="A33" s="50" t="s">
        <v>110</v>
      </c>
      <c r="B33" s="34" t="s">
        <v>14</v>
      </c>
      <c r="C33" s="32">
        <v>-3941.07</v>
      </c>
      <c r="D33" s="67">
        <f t="shared" si="0"/>
        <v>-3.9410700000000003</v>
      </c>
    </row>
    <row r="34" spans="1:4" ht="51">
      <c r="A34" s="50" t="s">
        <v>111</v>
      </c>
      <c r="B34" s="34" t="s">
        <v>15</v>
      </c>
      <c r="C34" s="32">
        <v>317.82</v>
      </c>
      <c r="D34" s="67">
        <f t="shared" si="0"/>
        <v>0.31782</v>
      </c>
    </row>
    <row r="35" spans="1:4" ht="38.25">
      <c r="A35" s="53" t="s">
        <v>206</v>
      </c>
      <c r="B35" s="29" t="s">
        <v>16</v>
      </c>
      <c r="C35" s="30">
        <f>C36+C37+C38+C39+C40</f>
        <v>335687.51</v>
      </c>
      <c r="D35" s="67">
        <f t="shared" si="0"/>
        <v>335.68751000000003</v>
      </c>
    </row>
    <row r="36" spans="1:4" ht="51">
      <c r="A36" s="50" t="s">
        <v>112</v>
      </c>
      <c r="B36" s="34" t="s">
        <v>17</v>
      </c>
      <c r="C36" s="32">
        <v>352750.86</v>
      </c>
      <c r="D36" s="67">
        <f t="shared" si="0"/>
        <v>352.75086</v>
      </c>
    </row>
    <row r="37" spans="1:4" ht="51">
      <c r="A37" s="50" t="s">
        <v>113</v>
      </c>
      <c r="B37" s="34" t="s">
        <v>18</v>
      </c>
      <c r="C37" s="32">
        <v>4069.19</v>
      </c>
      <c r="D37" s="67">
        <f t="shared" si="0"/>
        <v>4.06919</v>
      </c>
    </row>
    <row r="38" spans="1:4" ht="63.75">
      <c r="A38" s="50" t="s">
        <v>114</v>
      </c>
      <c r="B38" s="34" t="s">
        <v>19</v>
      </c>
      <c r="C38" s="32">
        <v>-21178.7</v>
      </c>
      <c r="D38" s="67">
        <f t="shared" si="0"/>
        <v>-21.1787</v>
      </c>
    </row>
    <row r="39" spans="1:4" ht="63.75">
      <c r="A39" s="50" t="s">
        <v>115</v>
      </c>
      <c r="B39" s="34" t="s">
        <v>20</v>
      </c>
      <c r="C39" s="32">
        <v>29.7</v>
      </c>
      <c r="D39" s="67">
        <f t="shared" si="0"/>
        <v>0.0297</v>
      </c>
    </row>
    <row r="40" spans="1:4" ht="63.75">
      <c r="A40" s="50" t="s">
        <v>116</v>
      </c>
      <c r="B40" s="34" t="s">
        <v>21</v>
      </c>
      <c r="C40" s="32">
        <v>16.46</v>
      </c>
      <c r="D40" s="67">
        <f t="shared" si="0"/>
        <v>0.016460000000000002</v>
      </c>
    </row>
    <row r="41" spans="1:4" ht="25.5">
      <c r="A41" s="53" t="s">
        <v>207</v>
      </c>
      <c r="B41" s="29" t="s">
        <v>22</v>
      </c>
      <c r="C41" s="30">
        <f>C42+C43+C44+C45+C46+C47</f>
        <v>9104573.070000002</v>
      </c>
      <c r="D41" s="67">
        <f t="shared" si="0"/>
        <v>9104.573070000002</v>
      </c>
    </row>
    <row r="42" spans="1:4" ht="25.5">
      <c r="A42" s="50" t="s">
        <v>117</v>
      </c>
      <c r="B42" s="34" t="s">
        <v>23</v>
      </c>
      <c r="C42" s="32">
        <v>9070764.09</v>
      </c>
      <c r="D42" s="67">
        <f t="shared" si="0"/>
        <v>9070.76409</v>
      </c>
    </row>
    <row r="43" spans="1:4" ht="25.5">
      <c r="A43" s="50" t="s">
        <v>118</v>
      </c>
      <c r="B43" s="34" t="s">
        <v>24</v>
      </c>
      <c r="C43" s="32">
        <v>10218.08</v>
      </c>
      <c r="D43" s="67">
        <f t="shared" si="0"/>
        <v>10.21808</v>
      </c>
    </row>
    <row r="44" spans="1:4" ht="25.5">
      <c r="A44" s="50" t="s">
        <v>119</v>
      </c>
      <c r="B44" s="34" t="s">
        <v>25</v>
      </c>
      <c r="C44" s="32">
        <v>25601.59</v>
      </c>
      <c r="D44" s="67">
        <f t="shared" si="0"/>
        <v>25.60159</v>
      </c>
    </row>
    <row r="45" spans="1:4" ht="51">
      <c r="A45" s="50" t="s">
        <v>120</v>
      </c>
      <c r="B45" s="34" t="s">
        <v>26</v>
      </c>
      <c r="C45" s="32">
        <v>-7361.79</v>
      </c>
      <c r="D45" s="67">
        <f t="shared" si="0"/>
        <v>-7.36179</v>
      </c>
    </row>
    <row r="46" spans="1:4" ht="51">
      <c r="A46" s="50" t="s">
        <v>121</v>
      </c>
      <c r="B46" s="34" t="s">
        <v>27</v>
      </c>
      <c r="C46" s="32">
        <v>2963.88</v>
      </c>
      <c r="D46" s="67">
        <f t="shared" si="0"/>
        <v>2.96388</v>
      </c>
    </row>
    <row r="47" spans="1:4" ht="38.25">
      <c r="A47" s="50" t="s">
        <v>122</v>
      </c>
      <c r="B47" s="34" t="s">
        <v>28</v>
      </c>
      <c r="C47" s="32">
        <v>2387.22</v>
      </c>
      <c r="D47" s="67">
        <f t="shared" si="0"/>
        <v>2.3872199999999997</v>
      </c>
    </row>
    <row r="48" spans="1:4" ht="12.75">
      <c r="A48" s="54" t="s">
        <v>209</v>
      </c>
      <c r="B48" s="29" t="s">
        <v>208</v>
      </c>
      <c r="C48" s="30">
        <f>C49+C50+C51+C52+C53</f>
        <v>108158.73</v>
      </c>
      <c r="D48" s="67">
        <f t="shared" si="0"/>
        <v>108.15872999999999</v>
      </c>
    </row>
    <row r="49" spans="1:4" ht="25.5">
      <c r="A49" s="50" t="s">
        <v>123</v>
      </c>
      <c r="B49" s="34" t="s">
        <v>29</v>
      </c>
      <c r="C49" s="32">
        <v>107564.86</v>
      </c>
      <c r="D49" s="67">
        <f t="shared" si="0"/>
        <v>107.56486</v>
      </c>
    </row>
    <row r="50" spans="1:4" ht="25.5">
      <c r="A50" s="50" t="s">
        <v>124</v>
      </c>
      <c r="B50" s="34" t="s">
        <v>30</v>
      </c>
      <c r="C50" s="32">
        <v>233.82</v>
      </c>
      <c r="D50" s="67">
        <f t="shared" si="0"/>
        <v>0.23382</v>
      </c>
    </row>
    <row r="51" spans="1:4" ht="12.75">
      <c r="A51" s="50" t="s">
        <v>125</v>
      </c>
      <c r="B51" s="34" t="s">
        <v>31</v>
      </c>
      <c r="C51" s="32">
        <v>367.29</v>
      </c>
      <c r="D51" s="67">
        <f t="shared" si="0"/>
        <v>0.36729</v>
      </c>
    </row>
    <row r="52" spans="1:4" ht="38.25">
      <c r="A52" s="50" t="s">
        <v>126</v>
      </c>
      <c r="B52" s="34" t="s">
        <v>32</v>
      </c>
      <c r="C52" s="32">
        <v>-21.72</v>
      </c>
      <c r="D52" s="67">
        <f t="shared" si="0"/>
        <v>-0.02172</v>
      </c>
    </row>
    <row r="53" spans="1:4" ht="38.25">
      <c r="A53" s="50" t="s">
        <v>127</v>
      </c>
      <c r="B53" s="34" t="s">
        <v>33</v>
      </c>
      <c r="C53" s="32">
        <v>14.48</v>
      </c>
      <c r="D53" s="67">
        <f t="shared" si="0"/>
        <v>0.01448</v>
      </c>
    </row>
    <row r="54" spans="1:4" ht="25.5">
      <c r="A54" s="54" t="s">
        <v>211</v>
      </c>
      <c r="B54" s="29" t="s">
        <v>210</v>
      </c>
      <c r="C54" s="30">
        <f>C55</f>
        <v>208167</v>
      </c>
      <c r="D54" s="67">
        <f t="shared" si="0"/>
        <v>208.167</v>
      </c>
    </row>
    <row r="55" spans="1:4" ht="42.75" customHeight="1">
      <c r="A55" s="50" t="s">
        <v>128</v>
      </c>
      <c r="B55" s="34" t="s">
        <v>34</v>
      </c>
      <c r="C55" s="32">
        <v>208167</v>
      </c>
      <c r="D55" s="67">
        <f t="shared" si="0"/>
        <v>208.167</v>
      </c>
    </row>
    <row r="56" spans="1:4" ht="12.75">
      <c r="A56" s="48" t="s">
        <v>212</v>
      </c>
      <c r="B56" s="8" t="s">
        <v>273</v>
      </c>
      <c r="C56" s="36">
        <f>C57+C59</f>
        <v>7921.65</v>
      </c>
      <c r="D56" s="67">
        <f t="shared" si="0"/>
        <v>7.92165</v>
      </c>
    </row>
    <row r="57" spans="1:4" ht="12.75">
      <c r="A57" s="48" t="s">
        <v>214</v>
      </c>
      <c r="B57" s="8" t="s">
        <v>213</v>
      </c>
      <c r="C57" s="32">
        <f>C58</f>
        <v>-8.26</v>
      </c>
      <c r="D57" s="67">
        <f t="shared" si="0"/>
        <v>-0.00826</v>
      </c>
    </row>
    <row r="58" spans="1:4" ht="51">
      <c r="A58" s="50" t="s">
        <v>129</v>
      </c>
      <c r="B58" s="34" t="s">
        <v>35</v>
      </c>
      <c r="C58" s="32">
        <v>-8.26</v>
      </c>
      <c r="D58" s="67">
        <f t="shared" si="0"/>
        <v>-0.00826</v>
      </c>
    </row>
    <row r="59" spans="1:4" ht="12.75">
      <c r="A59" s="48" t="s">
        <v>216</v>
      </c>
      <c r="B59" s="37" t="s">
        <v>215</v>
      </c>
      <c r="C59" s="36">
        <f>C60+C61+C62</f>
        <v>7929.91</v>
      </c>
      <c r="D59" s="67">
        <f t="shared" si="0"/>
        <v>7.92991</v>
      </c>
    </row>
    <row r="60" spans="1:4" ht="89.25">
      <c r="A60" s="50" t="s">
        <v>130</v>
      </c>
      <c r="B60" s="34" t="s">
        <v>36</v>
      </c>
      <c r="C60" s="32">
        <v>7127.74</v>
      </c>
      <c r="D60" s="67">
        <f t="shared" si="0"/>
        <v>7.12774</v>
      </c>
    </row>
    <row r="61" spans="1:4" ht="89.25">
      <c r="A61" s="50" t="s">
        <v>131</v>
      </c>
      <c r="B61" s="34" t="s">
        <v>37</v>
      </c>
      <c r="C61" s="32">
        <v>75.17</v>
      </c>
      <c r="D61" s="67">
        <f t="shared" si="0"/>
        <v>0.07517</v>
      </c>
    </row>
    <row r="62" spans="1:4" ht="89.25">
      <c r="A62" s="50" t="s">
        <v>132</v>
      </c>
      <c r="B62" s="34" t="s">
        <v>38</v>
      </c>
      <c r="C62" s="32">
        <v>727</v>
      </c>
      <c r="D62" s="67">
        <f t="shared" si="0"/>
        <v>0.727</v>
      </c>
    </row>
    <row r="63" spans="1:4" ht="12.75">
      <c r="A63" s="48" t="s">
        <v>218</v>
      </c>
      <c r="B63" s="37" t="s">
        <v>217</v>
      </c>
      <c r="C63" s="36">
        <f>C64</f>
        <v>1568863.99</v>
      </c>
      <c r="D63" s="67">
        <f t="shared" si="0"/>
        <v>1568.86399</v>
      </c>
    </row>
    <row r="64" spans="1:4" ht="51">
      <c r="A64" s="50" t="s">
        <v>133</v>
      </c>
      <c r="B64" s="34" t="s">
        <v>39</v>
      </c>
      <c r="C64" s="32">
        <v>1568863.99</v>
      </c>
      <c r="D64" s="67">
        <f t="shared" si="0"/>
        <v>1568.86399</v>
      </c>
    </row>
    <row r="65" spans="1:4" ht="25.5">
      <c r="A65" s="55" t="s">
        <v>219</v>
      </c>
      <c r="B65" s="19" t="s">
        <v>220</v>
      </c>
      <c r="C65" s="36">
        <f>C66</f>
        <v>182.94</v>
      </c>
      <c r="D65" s="67">
        <f t="shared" si="0"/>
        <v>0.18294</v>
      </c>
    </row>
    <row r="66" spans="1:4" ht="76.5">
      <c r="A66" s="50" t="s">
        <v>134</v>
      </c>
      <c r="B66" s="34" t="s">
        <v>40</v>
      </c>
      <c r="C66" s="32">
        <v>182.94</v>
      </c>
      <c r="D66" s="67">
        <f t="shared" si="0"/>
        <v>0.18294</v>
      </c>
    </row>
    <row r="67" spans="1:4" ht="38.25">
      <c r="A67" s="55" t="s">
        <v>226</v>
      </c>
      <c r="B67" s="19" t="s">
        <v>221</v>
      </c>
      <c r="C67" s="36">
        <f>C68+C71+C73+C75</f>
        <v>60082997.29000001</v>
      </c>
      <c r="D67" s="67">
        <f t="shared" si="0"/>
        <v>60082.99729000001</v>
      </c>
    </row>
    <row r="68" spans="1:4" ht="63.75">
      <c r="A68" s="54" t="s">
        <v>227</v>
      </c>
      <c r="B68" s="22" t="s">
        <v>222</v>
      </c>
      <c r="C68" s="30">
        <f>C69+C70</f>
        <v>54828447.13</v>
      </c>
      <c r="D68" s="67">
        <f t="shared" si="0"/>
        <v>54828.44713</v>
      </c>
    </row>
    <row r="69" spans="1:4" ht="89.25">
      <c r="A69" s="50" t="s">
        <v>135</v>
      </c>
      <c r="B69" s="31" t="s">
        <v>41</v>
      </c>
      <c r="C69" s="32">
        <v>48693580.14</v>
      </c>
      <c r="D69" s="67">
        <f t="shared" si="0"/>
        <v>48693.58014</v>
      </c>
    </row>
    <row r="70" spans="1:4" ht="89.25">
      <c r="A70" s="56" t="s">
        <v>136</v>
      </c>
      <c r="B70" s="6" t="s">
        <v>42</v>
      </c>
      <c r="C70" s="7">
        <v>6134866.99</v>
      </c>
      <c r="D70" s="66">
        <f t="shared" si="0"/>
        <v>6134.86699</v>
      </c>
    </row>
    <row r="71" spans="1:4" ht="76.5">
      <c r="A71" s="54" t="s">
        <v>228</v>
      </c>
      <c r="B71" s="20" t="s">
        <v>223</v>
      </c>
      <c r="C71" s="4">
        <f>C72</f>
        <v>1270791.02</v>
      </c>
      <c r="D71" s="66">
        <f t="shared" si="0"/>
        <v>1270.7910200000001</v>
      </c>
    </row>
    <row r="72" spans="1:4" ht="76.5">
      <c r="A72" s="56" t="s">
        <v>137</v>
      </c>
      <c r="B72" s="10" t="s">
        <v>43</v>
      </c>
      <c r="C72" s="7">
        <v>1270791.02</v>
      </c>
      <c r="D72" s="66">
        <f t="shared" si="0"/>
        <v>1270.7910200000001</v>
      </c>
    </row>
    <row r="73" spans="1:4" ht="38.25">
      <c r="A73" s="57" t="s">
        <v>229</v>
      </c>
      <c r="B73" s="22" t="s">
        <v>224</v>
      </c>
      <c r="C73" s="13">
        <f>C74</f>
        <v>3825632.45</v>
      </c>
      <c r="D73" s="66">
        <f t="shared" si="0"/>
        <v>3825.63245</v>
      </c>
    </row>
    <row r="74" spans="1:4" ht="38.25">
      <c r="A74" s="56" t="s">
        <v>138</v>
      </c>
      <c r="B74" s="10" t="s">
        <v>44</v>
      </c>
      <c r="C74" s="7">
        <v>3825632.45</v>
      </c>
      <c r="D74" s="66">
        <f t="shared" si="0"/>
        <v>3825.63245</v>
      </c>
    </row>
    <row r="75" spans="1:4" ht="89.25">
      <c r="A75" s="57" t="s">
        <v>230</v>
      </c>
      <c r="B75" s="22" t="s">
        <v>225</v>
      </c>
      <c r="C75" s="4">
        <f>C76</f>
        <v>158126.69</v>
      </c>
      <c r="D75" s="66">
        <f t="shared" si="0"/>
        <v>158.12669</v>
      </c>
    </row>
    <row r="76" spans="1:4" ht="89.25">
      <c r="A76" s="56" t="s">
        <v>139</v>
      </c>
      <c r="B76" s="10" t="s">
        <v>45</v>
      </c>
      <c r="C76" s="7">
        <v>158126.69</v>
      </c>
      <c r="D76" s="66">
        <f t="shared" si="0"/>
        <v>158.12669</v>
      </c>
    </row>
    <row r="77" spans="1:4" ht="19.5" customHeight="1">
      <c r="A77" s="58" t="s">
        <v>231</v>
      </c>
      <c r="B77" s="14" t="s">
        <v>232</v>
      </c>
      <c r="C77" s="15">
        <f>C78</f>
        <v>4181682.25</v>
      </c>
      <c r="D77" s="66">
        <f aca="true" t="shared" si="1" ref="D77:D140">C77/1000</f>
        <v>4181.68225</v>
      </c>
    </row>
    <row r="78" spans="1:4" ht="34.5" customHeight="1">
      <c r="A78" s="57" t="s">
        <v>233</v>
      </c>
      <c r="B78" s="23" t="s">
        <v>234</v>
      </c>
      <c r="C78" s="13">
        <f>C79+C80+C81+C82</f>
        <v>4181682.25</v>
      </c>
      <c r="D78" s="66">
        <f t="shared" si="1"/>
        <v>4181.68225</v>
      </c>
    </row>
    <row r="79" spans="1:4" ht="25.5">
      <c r="A79" s="56" t="s">
        <v>140</v>
      </c>
      <c r="B79" s="10" t="s">
        <v>46</v>
      </c>
      <c r="C79" s="7">
        <v>3294729.64</v>
      </c>
      <c r="D79" s="66">
        <f t="shared" si="1"/>
        <v>3294.72964</v>
      </c>
    </row>
    <row r="80" spans="1:4" ht="25.5">
      <c r="A80" s="56" t="s">
        <v>141</v>
      </c>
      <c r="B80" s="10" t="s">
        <v>47</v>
      </c>
      <c r="C80" s="7">
        <v>146458.15</v>
      </c>
      <c r="D80" s="66">
        <f t="shared" si="1"/>
        <v>146.45815</v>
      </c>
    </row>
    <row r="81" spans="1:4" ht="25.5">
      <c r="A81" s="56" t="s">
        <v>142</v>
      </c>
      <c r="B81" s="10" t="s">
        <v>48</v>
      </c>
      <c r="C81" s="7">
        <v>203137.93</v>
      </c>
      <c r="D81" s="66">
        <f t="shared" si="1"/>
        <v>203.13792999999998</v>
      </c>
    </row>
    <row r="82" spans="1:4" ht="25.5">
      <c r="A82" s="56" t="s">
        <v>143</v>
      </c>
      <c r="B82" s="10" t="s">
        <v>49</v>
      </c>
      <c r="C82" s="7">
        <v>537356.53</v>
      </c>
      <c r="D82" s="66">
        <f t="shared" si="1"/>
        <v>537.35653</v>
      </c>
    </row>
    <row r="83" spans="1:4" ht="25.5">
      <c r="A83" s="58" t="s">
        <v>235</v>
      </c>
      <c r="B83" s="24" t="s">
        <v>236</v>
      </c>
      <c r="C83" s="15">
        <f>C84</f>
        <v>17382.07</v>
      </c>
      <c r="D83" s="66">
        <f t="shared" si="1"/>
        <v>17.38207</v>
      </c>
    </row>
    <row r="84" spans="1:4" ht="25.5">
      <c r="A84" s="56" t="s">
        <v>144</v>
      </c>
      <c r="B84" s="10" t="s">
        <v>50</v>
      </c>
      <c r="C84" s="7">
        <v>17382.07</v>
      </c>
      <c r="D84" s="66">
        <f t="shared" si="1"/>
        <v>17.38207</v>
      </c>
    </row>
    <row r="85" spans="1:4" ht="25.5">
      <c r="A85" s="55" t="s">
        <v>237</v>
      </c>
      <c r="B85" s="25" t="s">
        <v>238</v>
      </c>
      <c r="C85" s="4">
        <f>C86+C87</f>
        <v>330604.63</v>
      </c>
      <c r="D85" s="66">
        <f t="shared" si="1"/>
        <v>330.60463</v>
      </c>
    </row>
    <row r="86" spans="1:4" ht="63.75">
      <c r="A86" s="56" t="s">
        <v>145</v>
      </c>
      <c r="B86" s="10" t="s">
        <v>51</v>
      </c>
      <c r="C86" s="7">
        <v>37879.42</v>
      </c>
      <c r="D86" s="66">
        <f t="shared" si="1"/>
        <v>37.879419999999996</v>
      </c>
    </row>
    <row r="87" spans="1:4" ht="51">
      <c r="A87" s="56" t="s">
        <v>146</v>
      </c>
      <c r="B87" s="10" t="s">
        <v>52</v>
      </c>
      <c r="C87" s="7">
        <v>292725.21</v>
      </c>
      <c r="D87" s="66">
        <f t="shared" si="1"/>
        <v>292.72521</v>
      </c>
    </row>
    <row r="88" spans="1:4" ht="20.25" customHeight="1">
      <c r="A88" s="55" t="s">
        <v>240</v>
      </c>
      <c r="B88" s="11" t="s">
        <v>239</v>
      </c>
      <c r="C88" s="7">
        <f>C89+C92+C98+C100+C103+C105+C107+C109</f>
        <v>3267406.17</v>
      </c>
      <c r="D88" s="66">
        <f t="shared" si="1"/>
        <v>3267.4061699999997</v>
      </c>
    </row>
    <row r="89" spans="1:4" ht="25.5">
      <c r="A89" s="54" t="s">
        <v>242</v>
      </c>
      <c r="B89" s="26" t="s">
        <v>241</v>
      </c>
      <c r="C89" s="4">
        <f>C90+C91</f>
        <v>16230</v>
      </c>
      <c r="D89" s="66">
        <f t="shared" si="1"/>
        <v>16.23</v>
      </c>
    </row>
    <row r="90" spans="1:4" ht="127.5">
      <c r="A90" s="56" t="s">
        <v>147</v>
      </c>
      <c r="B90" s="6" t="s">
        <v>53</v>
      </c>
      <c r="C90" s="7">
        <v>15780</v>
      </c>
      <c r="D90" s="66">
        <f t="shared" si="1"/>
        <v>15.78</v>
      </c>
    </row>
    <row r="91" spans="1:4" ht="76.5">
      <c r="A91" s="56" t="s">
        <v>148</v>
      </c>
      <c r="B91" s="10" t="s">
        <v>54</v>
      </c>
      <c r="C91" s="7">
        <v>450</v>
      </c>
      <c r="D91" s="66">
        <f t="shared" si="1"/>
        <v>0.45</v>
      </c>
    </row>
    <row r="92" spans="1:4" ht="89.25">
      <c r="A92" s="54" t="s">
        <v>244</v>
      </c>
      <c r="B92" s="26" t="s">
        <v>243</v>
      </c>
      <c r="C92" s="7">
        <f>C93+C94+C95+C96+C97</f>
        <v>167612</v>
      </c>
      <c r="D92" s="66">
        <f t="shared" si="1"/>
        <v>167.612</v>
      </c>
    </row>
    <row r="93" spans="1:4" ht="38.25">
      <c r="A93" s="56" t="s">
        <v>149</v>
      </c>
      <c r="B93" s="10" t="s">
        <v>55</v>
      </c>
      <c r="C93" s="7">
        <v>20000</v>
      </c>
      <c r="D93" s="66">
        <f t="shared" si="1"/>
        <v>20</v>
      </c>
    </row>
    <row r="94" spans="1:4" ht="38.25">
      <c r="A94" s="56" t="s">
        <v>150</v>
      </c>
      <c r="B94" s="10" t="s">
        <v>56</v>
      </c>
      <c r="C94" s="7">
        <v>62012</v>
      </c>
      <c r="D94" s="66">
        <f t="shared" si="1"/>
        <v>62.012</v>
      </c>
    </row>
    <row r="95" spans="1:4" ht="38.25">
      <c r="A95" s="56" t="s">
        <v>151</v>
      </c>
      <c r="B95" s="10" t="s">
        <v>57</v>
      </c>
      <c r="C95" s="7">
        <v>75300</v>
      </c>
      <c r="D95" s="66">
        <f t="shared" si="1"/>
        <v>75.3</v>
      </c>
    </row>
    <row r="96" spans="1:4" ht="38.25">
      <c r="A96" s="56" t="s">
        <v>152</v>
      </c>
      <c r="B96" s="10" t="s">
        <v>58</v>
      </c>
      <c r="C96" s="7">
        <v>7300</v>
      </c>
      <c r="D96" s="66">
        <f t="shared" si="1"/>
        <v>7.3</v>
      </c>
    </row>
    <row r="97" spans="1:4" ht="51">
      <c r="A97" s="56" t="s">
        <v>153</v>
      </c>
      <c r="B97" s="10" t="s">
        <v>59</v>
      </c>
      <c r="C97" s="7">
        <v>3000</v>
      </c>
      <c r="D97" s="66">
        <f t="shared" si="1"/>
        <v>3</v>
      </c>
    </row>
    <row r="98" spans="1:4" ht="63.75">
      <c r="A98" s="54" t="s">
        <v>246</v>
      </c>
      <c r="B98" s="26" t="s">
        <v>245</v>
      </c>
      <c r="C98" s="4">
        <f>C99</f>
        <v>302900</v>
      </c>
      <c r="D98" s="66">
        <f t="shared" si="1"/>
        <v>302.9</v>
      </c>
    </row>
    <row r="99" spans="1:4" ht="63.75">
      <c r="A99" s="56" t="s">
        <v>154</v>
      </c>
      <c r="B99" s="10" t="s">
        <v>60</v>
      </c>
      <c r="C99" s="7">
        <v>302900</v>
      </c>
      <c r="D99" s="66">
        <f t="shared" si="1"/>
        <v>302.9</v>
      </c>
    </row>
    <row r="100" spans="1:4" ht="25.5">
      <c r="A100" s="54" t="s">
        <v>248</v>
      </c>
      <c r="B100" s="27" t="s">
        <v>247</v>
      </c>
      <c r="C100" s="4">
        <f>C101+C102</f>
        <v>54000</v>
      </c>
      <c r="D100" s="66">
        <f t="shared" si="1"/>
        <v>54</v>
      </c>
    </row>
    <row r="101" spans="1:4" ht="63.75">
      <c r="A101" s="56" t="s">
        <v>155</v>
      </c>
      <c r="B101" s="10" t="s">
        <v>61</v>
      </c>
      <c r="C101" s="7">
        <v>1600</v>
      </c>
      <c r="D101" s="66">
        <f t="shared" si="1"/>
        <v>1.6</v>
      </c>
    </row>
    <row r="102" spans="1:4" ht="38.25">
      <c r="A102" s="56" t="s">
        <v>156</v>
      </c>
      <c r="B102" s="10" t="s">
        <v>62</v>
      </c>
      <c r="C102" s="7">
        <v>52400</v>
      </c>
      <c r="D102" s="66">
        <f t="shared" si="1"/>
        <v>52.4</v>
      </c>
    </row>
    <row r="103" spans="1:4" ht="38.25">
      <c r="A103" s="54" t="s">
        <v>249</v>
      </c>
      <c r="B103" s="28" t="s">
        <v>251</v>
      </c>
      <c r="C103" s="4">
        <f>C104</f>
        <v>813512.04</v>
      </c>
      <c r="D103" s="66">
        <f t="shared" si="1"/>
        <v>813.5120400000001</v>
      </c>
    </row>
    <row r="104" spans="1:4" ht="63.75">
      <c r="A104" s="56" t="s">
        <v>157</v>
      </c>
      <c r="B104" s="10" t="s">
        <v>63</v>
      </c>
      <c r="C104" s="7">
        <v>813512.04</v>
      </c>
      <c r="D104" s="66">
        <f t="shared" si="1"/>
        <v>813.5120400000001</v>
      </c>
    </row>
    <row r="105" spans="1:4" ht="51">
      <c r="A105" s="54" t="s">
        <v>250</v>
      </c>
      <c r="B105" s="28" t="s">
        <v>252</v>
      </c>
      <c r="C105" s="4">
        <f>C106</f>
        <v>5000</v>
      </c>
      <c r="D105" s="66">
        <f t="shared" si="1"/>
        <v>5</v>
      </c>
    </row>
    <row r="106" spans="1:4" ht="63.75">
      <c r="A106" s="56" t="s">
        <v>158</v>
      </c>
      <c r="B106" s="10" t="s">
        <v>64</v>
      </c>
      <c r="C106" s="7">
        <v>5000</v>
      </c>
      <c r="D106" s="66">
        <f t="shared" si="1"/>
        <v>5</v>
      </c>
    </row>
    <row r="107" spans="1:4" ht="76.5">
      <c r="A107" s="54" t="s">
        <v>254</v>
      </c>
      <c r="B107" s="27" t="s">
        <v>253</v>
      </c>
      <c r="C107" s="4">
        <f>C108</f>
        <v>150776.2</v>
      </c>
      <c r="D107" s="66">
        <f t="shared" si="1"/>
        <v>150.77620000000002</v>
      </c>
    </row>
    <row r="108" spans="1:4" ht="76.5">
      <c r="A108" s="56" t="s">
        <v>159</v>
      </c>
      <c r="B108" s="10" t="s">
        <v>65</v>
      </c>
      <c r="C108" s="7">
        <v>150776.2</v>
      </c>
      <c r="D108" s="66">
        <f t="shared" si="1"/>
        <v>150.77620000000002</v>
      </c>
    </row>
    <row r="109" spans="1:4" ht="25.5">
      <c r="A109" s="54" t="s">
        <v>255</v>
      </c>
      <c r="B109" s="26" t="s">
        <v>256</v>
      </c>
      <c r="C109" s="4">
        <f>C110+C111+C112</f>
        <v>1757375.9300000002</v>
      </c>
      <c r="D109" s="66">
        <f t="shared" si="1"/>
        <v>1757.3759300000002</v>
      </c>
    </row>
    <row r="110" spans="1:4" ht="38.25">
      <c r="A110" s="56" t="s">
        <v>160</v>
      </c>
      <c r="B110" s="10" t="s">
        <v>66</v>
      </c>
      <c r="C110" s="7">
        <v>564994.89</v>
      </c>
      <c r="D110" s="66">
        <f t="shared" si="1"/>
        <v>564.99489</v>
      </c>
    </row>
    <row r="111" spans="1:4" ht="51">
      <c r="A111" s="56" t="s">
        <v>161</v>
      </c>
      <c r="B111" s="10" t="s">
        <v>67</v>
      </c>
      <c r="C111" s="7">
        <v>1179881.04</v>
      </c>
      <c r="D111" s="66">
        <f t="shared" si="1"/>
        <v>1179.88104</v>
      </c>
    </row>
    <row r="112" spans="1:4" ht="51">
      <c r="A112" s="56" t="s">
        <v>162</v>
      </c>
      <c r="B112" s="10" t="s">
        <v>68</v>
      </c>
      <c r="C112" s="7">
        <v>12500</v>
      </c>
      <c r="D112" s="66">
        <f t="shared" si="1"/>
        <v>12.5</v>
      </c>
    </row>
    <row r="113" spans="1:4" ht="25.5">
      <c r="A113" s="55" t="s">
        <v>257</v>
      </c>
      <c r="B113" s="11" t="s">
        <v>70</v>
      </c>
      <c r="C113" s="9">
        <f>C114+C115</f>
        <v>-7540375.13</v>
      </c>
      <c r="D113" s="66">
        <f t="shared" si="1"/>
        <v>-7540.375129999999</v>
      </c>
    </row>
    <row r="114" spans="1:4" ht="25.5">
      <c r="A114" s="59" t="s">
        <v>163</v>
      </c>
      <c r="B114" s="5" t="s">
        <v>69</v>
      </c>
      <c r="C114" s="4">
        <v>-7562111.13</v>
      </c>
      <c r="D114" s="66">
        <f t="shared" si="1"/>
        <v>-7562.11113</v>
      </c>
    </row>
    <row r="115" spans="1:4" ht="25.5">
      <c r="A115" s="59" t="s">
        <v>164</v>
      </c>
      <c r="B115" s="5" t="s">
        <v>70</v>
      </c>
      <c r="C115" s="4">
        <v>21736</v>
      </c>
      <c r="D115" s="66">
        <f t="shared" si="1"/>
        <v>21.736</v>
      </c>
    </row>
    <row r="116" spans="1:4" ht="25.5">
      <c r="A116" s="55" t="s">
        <v>258</v>
      </c>
      <c r="B116" s="25" t="s">
        <v>259</v>
      </c>
      <c r="C116" s="12">
        <f>C117+C120+C132+C142</f>
        <v>520235855.51</v>
      </c>
      <c r="D116" s="66">
        <f t="shared" si="1"/>
        <v>520235.85550999996</v>
      </c>
    </row>
    <row r="117" spans="1:4" ht="25.5">
      <c r="A117" s="54" t="s">
        <v>261</v>
      </c>
      <c r="B117" s="26" t="s">
        <v>260</v>
      </c>
      <c r="C117" s="4">
        <f>C118+C119</f>
        <v>227870100</v>
      </c>
      <c r="D117" s="66">
        <f t="shared" si="1"/>
        <v>227870.1</v>
      </c>
    </row>
    <row r="118" spans="1:4" ht="25.5">
      <c r="A118" s="56" t="s">
        <v>165</v>
      </c>
      <c r="B118" s="10" t="s">
        <v>71</v>
      </c>
      <c r="C118" s="7">
        <v>104855700</v>
      </c>
      <c r="D118" s="66">
        <f t="shared" si="1"/>
        <v>104855.7</v>
      </c>
    </row>
    <row r="119" spans="1:4" ht="38.25">
      <c r="A119" s="56" t="s">
        <v>166</v>
      </c>
      <c r="B119" s="10" t="s">
        <v>72</v>
      </c>
      <c r="C119" s="7">
        <v>123014400</v>
      </c>
      <c r="D119" s="66">
        <f t="shared" si="1"/>
        <v>123014.4</v>
      </c>
    </row>
    <row r="120" spans="1:4" ht="38.25">
      <c r="A120" s="54" t="s">
        <v>262</v>
      </c>
      <c r="B120" s="17" t="s">
        <v>263</v>
      </c>
      <c r="C120" s="4">
        <f>C121+C122+C123+C124+C125+C126+C127+C128+C129+C130+C131</f>
        <v>130178786.38</v>
      </c>
      <c r="D120" s="66">
        <f t="shared" si="1"/>
        <v>130178.78637999999</v>
      </c>
    </row>
    <row r="121" spans="1:4" ht="25.5">
      <c r="A121" s="56" t="s">
        <v>167</v>
      </c>
      <c r="B121" s="10" t="s">
        <v>73</v>
      </c>
      <c r="C121" s="7">
        <v>441492</v>
      </c>
      <c r="D121" s="66">
        <f t="shared" si="1"/>
        <v>441.492</v>
      </c>
    </row>
    <row r="122" spans="1:4" ht="51">
      <c r="A122" s="56" t="s">
        <v>168</v>
      </c>
      <c r="B122" s="10" t="s">
        <v>74</v>
      </c>
      <c r="C122" s="7">
        <v>2926000</v>
      </c>
      <c r="D122" s="66">
        <f t="shared" si="1"/>
        <v>2926</v>
      </c>
    </row>
    <row r="123" spans="1:4" ht="25.5">
      <c r="A123" s="56" t="s">
        <v>169</v>
      </c>
      <c r="B123" s="10" t="s">
        <v>75</v>
      </c>
      <c r="C123" s="7">
        <v>345444.76</v>
      </c>
      <c r="D123" s="66">
        <f t="shared" si="1"/>
        <v>345.44476000000003</v>
      </c>
    </row>
    <row r="124" spans="1:4" ht="51">
      <c r="A124" s="56" t="s">
        <v>170</v>
      </c>
      <c r="B124" s="10" t="s">
        <v>76</v>
      </c>
      <c r="C124" s="7">
        <v>19299363.7</v>
      </c>
      <c r="D124" s="66">
        <f t="shared" si="1"/>
        <v>19299.363699999998</v>
      </c>
    </row>
    <row r="125" spans="1:4" ht="76.5">
      <c r="A125" s="56" t="s">
        <v>171</v>
      </c>
      <c r="B125" s="10" t="s">
        <v>77</v>
      </c>
      <c r="C125" s="7">
        <v>4235021</v>
      </c>
      <c r="D125" s="66">
        <f t="shared" si="1"/>
        <v>4235.021</v>
      </c>
    </row>
    <row r="126" spans="1:4" ht="76.5">
      <c r="A126" s="56" t="s">
        <v>172</v>
      </c>
      <c r="B126" s="10" t="s">
        <v>78</v>
      </c>
      <c r="C126" s="7">
        <v>35189368.68</v>
      </c>
      <c r="D126" s="66">
        <f t="shared" si="1"/>
        <v>35189.36868</v>
      </c>
    </row>
    <row r="127" spans="1:4" ht="102">
      <c r="A127" s="56" t="s">
        <v>173</v>
      </c>
      <c r="B127" s="6" t="s">
        <v>79</v>
      </c>
      <c r="C127" s="7">
        <v>10366523.68</v>
      </c>
      <c r="D127" s="66">
        <f t="shared" si="1"/>
        <v>10366.52368</v>
      </c>
    </row>
    <row r="128" spans="1:4" ht="51">
      <c r="A128" s="56" t="s">
        <v>174</v>
      </c>
      <c r="B128" s="10" t="s">
        <v>80</v>
      </c>
      <c r="C128" s="7">
        <v>7657950</v>
      </c>
      <c r="D128" s="66">
        <f t="shared" si="1"/>
        <v>7657.95</v>
      </c>
    </row>
    <row r="129" spans="1:4" ht="76.5">
      <c r="A129" s="56" t="s">
        <v>175</v>
      </c>
      <c r="B129" s="10" t="s">
        <v>81</v>
      </c>
      <c r="C129" s="7">
        <v>13704519.48</v>
      </c>
      <c r="D129" s="66">
        <f t="shared" si="1"/>
        <v>13704.51948</v>
      </c>
    </row>
    <row r="130" spans="1:4" ht="38.25">
      <c r="A130" s="56" t="s">
        <v>176</v>
      </c>
      <c r="B130" s="10" t="s">
        <v>82</v>
      </c>
      <c r="C130" s="7">
        <v>2741900</v>
      </c>
      <c r="D130" s="66">
        <f t="shared" si="1"/>
        <v>2741.9</v>
      </c>
    </row>
    <row r="131" spans="1:4" ht="25.5">
      <c r="A131" s="56" t="s">
        <v>177</v>
      </c>
      <c r="B131" s="10" t="s">
        <v>83</v>
      </c>
      <c r="C131" s="7">
        <v>33271203.08</v>
      </c>
      <c r="D131" s="66">
        <f t="shared" si="1"/>
        <v>33271.20308</v>
      </c>
    </row>
    <row r="132" spans="1:4" ht="25.5">
      <c r="A132" s="54" t="s">
        <v>265</v>
      </c>
      <c r="B132" s="26" t="s">
        <v>264</v>
      </c>
      <c r="C132" s="4">
        <f>C133+C134+C135+C136+C137+C138+C139+C140+C141</f>
        <v>143281994.85</v>
      </c>
      <c r="D132" s="66">
        <f t="shared" si="1"/>
        <v>143281.99485</v>
      </c>
    </row>
    <row r="133" spans="1:4" ht="38.25">
      <c r="A133" s="56" t="s">
        <v>178</v>
      </c>
      <c r="B133" s="10" t="s">
        <v>84</v>
      </c>
      <c r="C133" s="7">
        <v>82000</v>
      </c>
      <c r="D133" s="66">
        <f t="shared" si="1"/>
        <v>82</v>
      </c>
    </row>
    <row r="134" spans="1:4" ht="51">
      <c r="A134" s="56" t="s">
        <v>179</v>
      </c>
      <c r="B134" s="10" t="s">
        <v>85</v>
      </c>
      <c r="C134" s="7">
        <v>5400</v>
      </c>
      <c r="D134" s="66">
        <f t="shared" si="1"/>
        <v>5.4</v>
      </c>
    </row>
    <row r="135" spans="1:4" ht="51">
      <c r="A135" s="56" t="s">
        <v>180</v>
      </c>
      <c r="B135" s="10" t="s">
        <v>86</v>
      </c>
      <c r="C135" s="7">
        <v>1255600</v>
      </c>
      <c r="D135" s="66">
        <f t="shared" si="1"/>
        <v>1255.6</v>
      </c>
    </row>
    <row r="136" spans="1:4" ht="38.25">
      <c r="A136" s="56" t="s">
        <v>181</v>
      </c>
      <c r="B136" s="10" t="s">
        <v>87</v>
      </c>
      <c r="C136" s="7">
        <v>2173617.11</v>
      </c>
      <c r="D136" s="66">
        <f t="shared" si="1"/>
        <v>2173.6171099999997</v>
      </c>
    </row>
    <row r="137" spans="1:4" ht="38.25">
      <c r="A137" s="56" t="s">
        <v>182</v>
      </c>
      <c r="B137" s="10" t="s">
        <v>88</v>
      </c>
      <c r="C137" s="7">
        <v>3893377.74</v>
      </c>
      <c r="D137" s="66">
        <f t="shared" si="1"/>
        <v>3893.3777400000004</v>
      </c>
    </row>
    <row r="138" spans="1:4" ht="76.5">
      <c r="A138" s="56" t="s">
        <v>183</v>
      </c>
      <c r="B138" s="10" t="s">
        <v>89</v>
      </c>
      <c r="C138" s="7">
        <v>3722700</v>
      </c>
      <c r="D138" s="66">
        <f t="shared" si="1"/>
        <v>3722.7</v>
      </c>
    </row>
    <row r="139" spans="1:4" ht="76.5">
      <c r="A139" s="56" t="s">
        <v>184</v>
      </c>
      <c r="B139" s="6" t="s">
        <v>90</v>
      </c>
      <c r="C139" s="7">
        <v>1095900</v>
      </c>
      <c r="D139" s="66">
        <f t="shared" si="1"/>
        <v>1095.9</v>
      </c>
    </row>
    <row r="140" spans="1:4" ht="76.5">
      <c r="A140" s="56" t="s">
        <v>185</v>
      </c>
      <c r="B140" s="10" t="s">
        <v>91</v>
      </c>
      <c r="C140" s="7">
        <v>615400</v>
      </c>
      <c r="D140" s="66">
        <f t="shared" si="1"/>
        <v>615.4</v>
      </c>
    </row>
    <row r="141" spans="1:4" ht="25.5">
      <c r="A141" s="56" t="s">
        <v>186</v>
      </c>
      <c r="B141" s="10" t="s">
        <v>92</v>
      </c>
      <c r="C141" s="7">
        <v>130438000</v>
      </c>
      <c r="D141" s="66">
        <f aca="true" t="shared" si="2" ref="D141:D148">C141/1000</f>
        <v>130438</v>
      </c>
    </row>
    <row r="142" spans="1:4" ht="12.75">
      <c r="A142" s="54" t="s">
        <v>266</v>
      </c>
      <c r="B142" s="17" t="s">
        <v>267</v>
      </c>
      <c r="C142" s="4">
        <f>C143+C144+C145+C146+C147</f>
        <v>18904974.28</v>
      </c>
      <c r="D142" s="66">
        <f t="shared" si="2"/>
        <v>18904.974280000002</v>
      </c>
    </row>
    <row r="143" spans="1:4" ht="63.75">
      <c r="A143" s="56" t="s">
        <v>187</v>
      </c>
      <c r="B143" s="10" t="s">
        <v>93</v>
      </c>
      <c r="C143" s="7">
        <v>17505439.7</v>
      </c>
      <c r="D143" s="66">
        <f t="shared" si="2"/>
        <v>17505.4397</v>
      </c>
    </row>
    <row r="144" spans="1:4" ht="51">
      <c r="A144" s="56" t="s">
        <v>188</v>
      </c>
      <c r="B144" s="10" t="s">
        <v>94</v>
      </c>
      <c r="C144" s="7">
        <v>59700</v>
      </c>
      <c r="D144" s="66">
        <f t="shared" si="2"/>
        <v>59.7</v>
      </c>
    </row>
    <row r="145" spans="1:4" ht="89.25">
      <c r="A145" s="56" t="s">
        <v>189</v>
      </c>
      <c r="B145" s="10" t="s">
        <v>95</v>
      </c>
      <c r="C145" s="7">
        <v>28700</v>
      </c>
      <c r="D145" s="66">
        <f t="shared" si="2"/>
        <v>28.7</v>
      </c>
    </row>
    <row r="146" spans="1:4" ht="38.25">
      <c r="A146" s="56" t="s">
        <v>190</v>
      </c>
      <c r="B146" s="10" t="s">
        <v>96</v>
      </c>
      <c r="C146" s="7">
        <v>5898100</v>
      </c>
      <c r="D146" s="66">
        <f t="shared" si="2"/>
        <v>5898.1</v>
      </c>
    </row>
    <row r="147" spans="1:4" ht="51">
      <c r="A147" s="60" t="s">
        <v>191</v>
      </c>
      <c r="B147" s="39" t="s">
        <v>97</v>
      </c>
      <c r="C147" s="40">
        <v>-4586965.42</v>
      </c>
      <c r="D147" s="68">
        <f t="shared" si="2"/>
        <v>-4586.9654199999995</v>
      </c>
    </row>
    <row r="148" spans="1:4" ht="12.75">
      <c r="A148" s="41" t="s">
        <v>0</v>
      </c>
      <c r="B148" s="42"/>
      <c r="C148" s="43">
        <v>772653194.22</v>
      </c>
      <c r="D148" s="69">
        <f t="shared" si="2"/>
        <v>772653.1942200001</v>
      </c>
    </row>
    <row r="149" ht="42.75" customHeight="1"/>
    <row r="150" ht="42.75" customHeight="1"/>
  </sheetData>
  <sheetProtection/>
  <mergeCells count="8">
    <mergeCell ref="A8:D8"/>
    <mergeCell ref="A9:D9"/>
    <mergeCell ref="A1:D1"/>
    <mergeCell ref="A2:D2"/>
    <mergeCell ref="A3:D3"/>
    <mergeCell ref="A4:D4"/>
    <mergeCell ref="A6:D6"/>
    <mergeCell ref="A7: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Hlupina</cp:lastModifiedBy>
  <cp:lastPrinted>2014-04-07T14:03:12Z</cp:lastPrinted>
  <dcterms:created xsi:type="dcterms:W3CDTF">2002-03-11T10:22:12Z</dcterms:created>
  <dcterms:modified xsi:type="dcterms:W3CDTF">2014-04-07T14:04:07Z</dcterms:modified>
  <cp:category/>
  <cp:version/>
  <cp:contentType/>
  <cp:contentStatus/>
</cp:coreProperties>
</file>