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3250" windowHeight="11190" activeTab="4"/>
  </bookViews>
  <sheets>
    <sheet name="Приложение 1 ДОХОДЫ" sheetId="7" r:id="rId1"/>
    <sheet name="2019 год Приложение №2" sheetId="1" r:id="rId2"/>
    <sheet name="Приложение №3" sheetId="4" r:id="rId3"/>
    <sheet name="Приложение 4" sheetId="5" r:id="rId4"/>
    <sheet name="Приложение 5" sheetId="6" r:id="rId5"/>
  </sheets>
  <definedNames>
    <definedName name="_xlnm.Print_Titles" localSheetId="1">'2019 год Приложение №2'!$15:$15</definedName>
  </definedNames>
  <calcPr calcId="145621"/>
</workbook>
</file>

<file path=xl/calcChain.xml><?xml version="1.0" encoding="utf-8"?>
<calcChain xmlns="http://schemas.openxmlformats.org/spreadsheetml/2006/main">
  <c r="F96" i="7" l="1"/>
  <c r="B22" i="6" l="1"/>
  <c r="I29" i="5"/>
  <c r="I28" i="5" s="1"/>
  <c r="I27" i="5" s="1"/>
  <c r="I26" i="5" s="1"/>
  <c r="I21" i="5" s="1"/>
  <c r="I20" i="5" s="1"/>
  <c r="I25" i="5"/>
  <c r="I24" i="5" s="1"/>
  <c r="I23" i="5" s="1"/>
  <c r="I22" i="5" s="1"/>
  <c r="D228" i="4" l="1"/>
  <c r="D223" i="4"/>
  <c r="D166" i="4"/>
  <c r="D147" i="4"/>
  <c r="D137" i="4"/>
  <c r="D127" i="4"/>
  <c r="D113" i="4"/>
  <c r="D110" i="4"/>
  <c r="D272" i="4" l="1"/>
  <c r="D271" i="4"/>
  <c r="D262" i="4"/>
  <c r="D261" i="4"/>
  <c r="D260" i="4"/>
  <c r="D259" i="4"/>
  <c r="D258" i="4"/>
  <c r="D253" i="4"/>
  <c r="D252" i="4"/>
  <c r="D214" i="4"/>
  <c r="D213" i="4" s="1"/>
  <c r="D208" i="4"/>
  <c r="D207" i="4"/>
  <c r="D206" i="4"/>
  <c r="D199" i="4"/>
  <c r="D198" i="4"/>
  <c r="D197" i="4"/>
  <c r="D161" i="4"/>
  <c r="D160" i="4"/>
  <c r="D151" i="4"/>
  <c r="D124" i="4"/>
  <c r="D123" i="4"/>
  <c r="D122" i="4"/>
  <c r="D117" i="4"/>
  <c r="D102" i="4"/>
  <c r="D98" i="4"/>
  <c r="D96" i="4"/>
  <c r="D94" i="4"/>
  <c r="D90" i="4"/>
  <c r="D86" i="4"/>
  <c r="D84" i="4"/>
</calcChain>
</file>

<file path=xl/sharedStrings.xml><?xml version="1.0" encoding="utf-8"?>
<sst xmlns="http://schemas.openxmlformats.org/spreadsheetml/2006/main" count="2540" uniqueCount="728">
  <si>
    <t xml:space="preserve"> (тыс. руб.)</t>
  </si>
  <si>
    <t>Сумма</t>
  </si>
  <si>
    <t>Наименование</t>
  </si>
  <si>
    <t>Мин</t>
  </si>
  <si>
    <t>ЦСР</t>
  </si>
  <si>
    <t>ВР</t>
  </si>
  <si>
    <t>КВСР</t>
  </si>
  <si>
    <t>Всего</t>
  </si>
  <si>
    <t>КОНТРОЛЬНО-СЧЕТНАЯ ПАЛАТА КНЯЖПОГОСТСКОГО РАЙОНА</t>
  </si>
  <si>
    <t>905</t>
  </si>
  <si>
    <t>Непрограммные мероприятия</t>
  </si>
  <si>
    <t>99.0.00.00000</t>
  </si>
  <si>
    <t>Непрограммные расходы</t>
  </si>
  <si>
    <t>99.9.00.00000</t>
  </si>
  <si>
    <t>Руководитель контрольно-счетной палаты</t>
  </si>
  <si>
    <t>99.9.00.00300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</si>
  <si>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</si>
  <si>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</si>
  <si>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Осуществление полномочий по формированию, исполнению и контролю за исполнением бюджета поселений</t>
  </si>
  <si>
    <t>99.9.00.64502</t>
  </si>
  <si>
    <t>Закупка товаров, работ и услуг для обеспечения государственных (муниципальных) нужд</t>
  </si>
  <si>
    <t>200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</si>
  <si>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</si>
  <si>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99.9.00.82040</t>
  </si>
  <si>
    <t>СОВЕТ МУНИЦИПАЛЬНОГО РАЙОНА "КНЯЖПОГОСТСКИЙ"</t>
  </si>
  <si>
    <t>921</t>
  </si>
  <si>
    <t>Выполнение других обязательств государства</t>
  </si>
  <si>
    <t>99.9.00.92920</t>
  </si>
  <si>
    <t>АДМИНИСТРАЦИЯ МУНИЦИПАЛЬНОГО РАЙОНА "КНЯЖПОГОСТСКИЙ"</t>
  </si>
  <si>
    <t>923</t>
  </si>
  <si>
    <t>"Развитие экономики в Княжпогостском районе"</t>
  </si>
  <si>
    <t>01.0.00.00000</t>
  </si>
  <si>
    <t>Развитие малого и среднего предпринимательства в Княжпогостском районе</t>
  </si>
  <si>
    <t>01.1.00.00000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</si>
  <si>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(лизинга);</t>
  </si>
  <si>
    <t>01.1.2Б.00000</t>
  </si>
  <si>
    <t>Субсидии на софинансирование расходных обязательств органов местного самоуправления, возникающих в рамках реализации муниципальных программ (подпрограмм) развития малого и среднего предпринимательства муниципальных образований, не относящихся к монопрофильным муниципальным образованиям</t>
  </si>
  <si>
    <t>01.1.2Б.S2190</t>
  </si>
  <si>
    <t>Иные бюджетные ассигнования</t>
  </si>
  <si>
    <t>800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</si>
  <si>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</t>
  </si>
  <si>
    <t>01.1.2Е.00000</t>
  </si>
  <si>
    <t>Субсидии на софинансирование расходных обязательств, возникающих в рамках реализации муниципальных программ (подпрограмм) развития малого и среднего предпринимательства в монопрофильных муниципальных образованиях</t>
  </si>
  <si>
    <t>01.1.2И.55272</t>
  </si>
  <si>
    <t>Межбюджетные трансферты</t>
  </si>
  <si>
    <t>500</t>
  </si>
  <si>
    <t>Развитие сельского хозяйства и переработки сельскохозяйственной продукции на территории муниципального района «Княжпогостский»</t>
  </si>
  <si>
    <t>01.3.00.00000</t>
  </si>
  <si>
    <t>Реализация народных проектов в сфере агропромышленного комплекса</t>
  </si>
  <si>
    <t>01.3.1И.00000</t>
  </si>
  <si>
    <t>Субсидии на реализацию народных проектов в сфере АГРОПРОМЫШЛЕННОГО комплекса, прошедших отбор в рамках проекта "Народный бюджет"</t>
  </si>
  <si>
    <t>01.3.1И.S2550</t>
  </si>
  <si>
    <t>«Развитие лесного хозяйства на территории муниципального района «Княжпогостский»</t>
  </si>
  <si>
    <t>01.5.00.00000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</si>
  <si>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</si>
  <si>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01.5.1В.73060</t>
  </si>
  <si>
    <t>Содействие занятости населения муниципального района "Княжпогостский"</t>
  </si>
  <si>
    <t>01.6.00.00000</t>
  </si>
  <si>
    <t>Реализация народных проектов в сфере занятости населения</t>
  </si>
  <si>
    <t>01.6.1В.00000</t>
  </si>
  <si>
    <t>Субсидии на реализацию народных проектов в сфере ЗАНЯТОСТИ НАСЕЛЕНИЯ, прошедших отбор в рамках проекта "Народный бюджет"</t>
  </si>
  <si>
    <t>01.6.1В.S2540</t>
  </si>
  <si>
    <t>Муниципальная программа "Развитие дорожной и транспортной системы в Княжпогостском районе"</t>
  </si>
  <si>
    <t>02.0.00.00000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</si>
  <si>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</si>
  <si>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02.1.00.00000</t>
  </si>
  <si>
    <t>"Содержание автомобильных дорог общего пользования местного значения"</t>
  </si>
  <si>
    <t>02.1.1А.00000</t>
  </si>
  <si>
    <t>Содержание автомобильных дорог общего пользования местного значения</t>
  </si>
  <si>
    <t>02.1.1А.64503</t>
  </si>
  <si>
    <t>02.1.1А.S2220</t>
  </si>
  <si>
    <t>Капитальный ремонт и ремонт автомобильных дорого общего пользования местного значения</t>
  </si>
  <si>
    <t>02.1.1Б.00000</t>
  </si>
  <si>
    <t>Оборудование и содержание ледовых переправ</t>
  </si>
  <si>
    <t>02.1.1В.00000</t>
  </si>
  <si>
    <t>02.1.1В.S2210</t>
  </si>
  <si>
    <t>Осуществление полномочий в области создания условий для предоставления транспортных услуг населению и организации транспортного обслуживания населения между поселениями</t>
  </si>
  <si>
    <t>02.1.1Н.64514</t>
  </si>
  <si>
    <t>Организация внутримуниципальных перевозок</t>
  </si>
  <si>
    <t>02.1.1П.00000</t>
  </si>
  <si>
    <t>Организация транспортного обслуживания населения между поселениями</t>
  </si>
  <si>
    <t>02.1.1Р.64514</t>
  </si>
  <si>
    <t>Организация транспортного обслуживания на городских маршрутах</t>
  </si>
  <si>
    <t>02.1.1С.64577</t>
  </si>
  <si>
    <t>Развитие транспортной системы</t>
  </si>
  <si>
    <t>02.2.00.00000</t>
  </si>
  <si>
    <t>Разработка комплексных схем организации дорожного движения</t>
  </si>
  <si>
    <t>02.2.2А.64578</t>
  </si>
  <si>
    <t>Муниципальная программа "Развитие жилищного строительства и жилищно-коммунального хозяйства в Княжпогостском районе"</t>
  </si>
  <si>
    <t>03.0.00.00000</t>
  </si>
  <si>
    <t>Подпрограмма "Создание условий для обеспечения населения доступным и комфортным жильем"</t>
  </si>
  <si>
    <t>03.1.00.00000</t>
  </si>
  <si>
    <t>Субвенция на обеспечение жильем отдельных категорий граждан установленных федеральными законами от 12 января 1995 года № 5-ФЗ "О ветеранах"</t>
  </si>
  <si>
    <t>03.1.1Д.51350</t>
  </si>
  <si>
    <t>Социальное обеспечение и иные выплаты населению</t>
  </si>
  <si>
    <t>300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</si>
  <si>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</si>
  <si>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03.1.1Д.51760</t>
  </si>
  <si>
    <t>Снос аварийных домов</t>
  </si>
  <si>
    <t>03.1.1М.00000</t>
  </si>
  <si>
    <t>03.1.1М.64571</t>
  </si>
  <si>
    <t>Подпрограмма "Обеспечение населения качественными жилищно-коммунальными услугами"</t>
  </si>
  <si>
    <t>03.2.00.00000</t>
  </si>
  <si>
    <t>Приведение в нормативное состояние канализационных и инженерных сетей</t>
  </si>
  <si>
    <t>03.2.2Д.00000</t>
  </si>
  <si>
    <t>Проведение ремонтных работ по канализационным и инженерным сетям</t>
  </si>
  <si>
    <t>03.2.2Д.64572</t>
  </si>
  <si>
    <t>Реализация народых проектов в сфере благоустройства</t>
  </si>
  <si>
    <t>03.2.2Е.00000</t>
  </si>
  <si>
    <t>Субсидии на реализацию народных проектов в сфере БЛАГОУСТРОЙСТВА, прошедших отбор в рамках проекта "Народный проект"</t>
  </si>
  <si>
    <t>03.2.2Е.S2480</t>
  </si>
  <si>
    <t>Модернизация и ремонт коммунальных систем инженерной инфраструктуры и другого имущества</t>
  </si>
  <si>
    <t>03.2.2Ж.00000</t>
  </si>
  <si>
    <t>03.2.2Ж.64572</t>
  </si>
  <si>
    <t>Муниципальная программа "Развитие муниципального управления в муниципальном районе "Княжпогостский"</t>
  </si>
  <si>
    <t>07.0.00.00000</t>
  </si>
  <si>
    <t>Подпрограмма - Развитие системы открытого муниципалитета в ОМС</t>
  </si>
  <si>
    <t>07.1.00.00000</t>
  </si>
  <si>
    <t>Введение новых рубрик, вкладок, баннеров</t>
  </si>
  <si>
    <t>07.1.1А.00000</t>
  </si>
  <si>
    <t>Организация размещений информационных материалов</t>
  </si>
  <si>
    <t>07.1.1Б.00000</t>
  </si>
  <si>
    <t>Подпрограмма - Оптимизация деятельности органов местного самоуправления МР</t>
  </si>
  <si>
    <t>07.2.00.00000</t>
  </si>
  <si>
    <t>Обеспечение организационных, разъяснительных правовых и иных мер</t>
  </si>
  <si>
    <t>07.2.2А.00000</t>
  </si>
  <si>
    <t>Подпрограмма - Развитие кадрового потенциала системы муниципального управления</t>
  </si>
  <si>
    <t>07.3.00.00000</t>
  </si>
  <si>
    <t>Организация обучения лиц,замещающих муниципальные должности и лиц включенных в кадровый резерв управленческих кадров</t>
  </si>
  <si>
    <t>07.3.3А.00000</t>
  </si>
  <si>
    <t>Обеспечение реализации муниципальной программы</t>
  </si>
  <si>
    <t>07.7.00.00000</t>
  </si>
  <si>
    <t>Руководство и управление в сфере установленных функций органов местного самоуправления</t>
  </si>
  <si>
    <t>07.7.7А.00000</t>
  </si>
  <si>
    <t>Программа "Безопасность жизнедеятельности и социальная защита населения в Княжпогостском районе"</t>
  </si>
  <si>
    <t>08.0.00.00000</t>
  </si>
  <si>
    <t>Подпрограмма "Безопасность населения"</t>
  </si>
  <si>
    <t>08.3.00.00000</t>
  </si>
  <si>
    <t>Субвенция по отлову и содержанию безнадзорных животных</t>
  </si>
  <si>
    <t>08.3.3Б.00000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</si>
  <si>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</t>
  </si>
  <si>
    <t>08.3.3Б.73120</t>
  </si>
  <si>
    <t>Антитеррористическая пропаганда</t>
  </si>
  <si>
    <t>08.3.3Г.00000</t>
  </si>
  <si>
    <t>Подпрограмма "Обращение с отходами производства"</t>
  </si>
  <si>
    <t>08.4.00.00000</t>
  </si>
  <si>
    <t>Мероприятия по организации деятельности по сбору и транспортированию твердых коммунальных отходов</t>
  </si>
  <si>
    <t>08.4.1Б.00000</t>
  </si>
  <si>
    <t>Обустройство контейнерных площадок для накопления ТКО</t>
  </si>
  <si>
    <t>08.4.1Б.64579</t>
  </si>
  <si>
    <t>Профилактика преступлений и правонарушений</t>
  </si>
  <si>
    <t>08.5.00.00000</t>
  </si>
  <si>
    <t>Организация охраны общественного порядка добровольными народными дружинами</t>
  </si>
  <si>
    <t>08.5.1А.00000</t>
  </si>
  <si>
    <t>Проведение профилактических мероприятий правоохранительной направленности</t>
  </si>
  <si>
    <t>08.5.1Б.00000</t>
  </si>
  <si>
    <t>Муниципальная программа "Доступная среда"</t>
  </si>
  <si>
    <t>09.0.00.00000</t>
  </si>
  <si>
    <t>Поддержка ветеранов, незащищенных слоёв населения, районных и общественных организаций ветеранов и инвалидов по Княжпогостскому району</t>
  </si>
  <si>
    <t>09.1.00.00000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</si>
  <si>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</si>
  <si>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09.1.1А.00000</t>
  </si>
  <si>
    <t>Проведение мероприятий социальной направленности</t>
  </si>
  <si>
    <t>09.1.1Б.00000</t>
  </si>
  <si>
    <t>Мероприятия по поддержке районных общественных организаций ветеранов и инвалидов</t>
  </si>
  <si>
    <t>09.1.1В.00000</t>
  </si>
  <si>
    <t>Предоставление субсидий бюджетным, автономным учреждениям и иным некоммерческим организациям</t>
  </si>
  <si>
    <t>600</t>
  </si>
  <si>
    <t>Оформление ветеранам подписки на периодические печатные издания</t>
  </si>
  <si>
    <t>09.1.1Г.00000</t>
  </si>
  <si>
    <t>Расходы в целях обеспечения выполнения функций органов местного самоуправления (руководитель администрации)</t>
  </si>
  <si>
    <t>99.9.00.00200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</si>
  <si>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</si>
  <si>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99.9.00.51200</t>
  </si>
  <si>
    <t>Субвенции на 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</si>
  <si>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99.9.00.73040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</si>
  <si>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</si>
  <si>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99.9.00.73070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</si>
  <si>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</si>
  <si>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99.9.00.73080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</si>
  <si>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</si>
  <si>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99.9.00.73150</t>
  </si>
  <si>
    <t>Резервный фонд по предупреждению и ликвидации чрезвычайных ситуаций и последствий стихийных бедствий</t>
  </si>
  <si>
    <t>99.9.00.92710</t>
  </si>
  <si>
    <t>ОТДЕЛ КУЛЬТУРЫ И СПОРТА АДМИНИСТРАЦИИ МУНИЦИПАЛЬНОГО РАЙОНА "КНЯЖПОГОСТСКИЙ"</t>
  </si>
  <si>
    <t>956</t>
  </si>
  <si>
    <t>Муниципальная программа "Развитие отрасли "Культура в Княжпогостском районе"</t>
  </si>
  <si>
    <t>05.0.00.00000</t>
  </si>
  <si>
    <t>Подпрограмма "Развитие учреждений культуры дополнительного образования"</t>
  </si>
  <si>
    <t>05.1.00.00000</t>
  </si>
  <si>
    <t>Выполнение муниципального задания (ДШИ)</t>
  </si>
  <si>
    <t>05.1.1В.00000</t>
  </si>
  <si>
    <t>Обеспечение роста уровня оплаты труда педагогических работников муниципальных организаций дополнительного образования</t>
  </si>
  <si>
    <t>05.1.1В.S2700</t>
  </si>
  <si>
    <t>Подпрограмма "Развитие библиотечного дела"</t>
  </si>
  <si>
    <t>05.2.00.00000</t>
  </si>
  <si>
    <t>Комплектование книжных и документных фондов</t>
  </si>
  <si>
    <t>05.2.2А.00000</t>
  </si>
  <si>
    <t>Субсидия на поддержку отрасли культуры</t>
  </si>
  <si>
    <t>05.2.2А.L5190</t>
  </si>
  <si>
    <t>Подписка на периодические издания</t>
  </si>
  <si>
    <t>05.2.2Б.00000</t>
  </si>
  <si>
    <t>Функционирование информационно-маркетингового центра малого и среднего предпринимательства</t>
  </si>
  <si>
    <t>05.2.2В.00000</t>
  </si>
  <si>
    <t>Выполнение муниципального задания</t>
  </si>
  <si>
    <t>05.2.2Д.00000</t>
  </si>
  <si>
    <t>Субсидия на софинансирование расходных обязательств, связанных с повышением оплаты труда работникам муниципальных учреждений культуры</t>
  </si>
  <si>
    <t>05.2.2Д.S2690</t>
  </si>
  <si>
    <t>Субсидии на укрепление материально-технической базы муниципальных учреждений сферы культуры.</t>
  </si>
  <si>
    <t>05.2.2И.S2150</t>
  </si>
  <si>
    <t>Подпрограмма "Развитие музейного дела"</t>
  </si>
  <si>
    <t>05.3.00.00000</t>
  </si>
  <si>
    <t>05.3.3Б.00000</t>
  </si>
  <si>
    <t>05.3.3Б.S2690</t>
  </si>
  <si>
    <t>Подпрограмма "Развитие народного, художественного творчества и культурно-досуговой деятельности"</t>
  </si>
  <si>
    <t>05.4.00.00000</t>
  </si>
  <si>
    <t>Субсидия на 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филиалов),</t>
  </si>
  <si>
    <t>05.4.4B.L4670</t>
  </si>
  <si>
    <t>Выполнение муниципального задания (учреждения культуры)</t>
  </si>
  <si>
    <t>05.4.4А.00000</t>
  </si>
  <si>
    <t>05.4.4А.S2690</t>
  </si>
  <si>
    <t>Проведение культурно-досуговых мероприятий</t>
  </si>
  <si>
    <t>05.4.4Б.00000</t>
  </si>
  <si>
    <t>Приобретение специального оборудования, укрепление МТБ</t>
  </si>
  <si>
    <t>05.4.4В.00000</t>
  </si>
  <si>
    <t>Субсидии на укрепление материально-технической базы муниципальных учреждений сферы культуры</t>
  </si>
  <si>
    <t>05.4.4В.S2150</t>
  </si>
  <si>
    <t>Реализация народного проекта в сфере культуры</t>
  </si>
  <si>
    <t>05.4.4Л.00000</t>
  </si>
  <si>
    <t>Субсидии на реализацию народных проектов в сфере КУЛЬТУРЫ, прошедших отбор в рамках проекта "Народный бюджет"</t>
  </si>
  <si>
    <t>05.4.4Л.S2460</t>
  </si>
  <si>
    <t>Строительство объектов культуры</t>
  </si>
  <si>
    <t>05.4.4М.00000</t>
  </si>
  <si>
    <t>Подпрограмма "Обеспечение условий для реализации программы"</t>
  </si>
  <si>
    <t>05.5.00.00000</t>
  </si>
  <si>
    <t>Расходы в целях обеспечения выполнения функций ОМС</t>
  </si>
  <si>
    <t>05.5.5А.00000</t>
  </si>
  <si>
    <t>Подпрограмма "Хозяйственно-техническое обеспечение учреждений"</t>
  </si>
  <si>
    <t>05.6.00.00000</t>
  </si>
  <si>
    <t>Выполнение муниципального задания (ЦХТО)</t>
  </si>
  <si>
    <t>05.6.6А.00000</t>
  </si>
  <si>
    <t>Развитие и сохранение национальных культур</t>
  </si>
  <si>
    <t>05.8.00.00000</t>
  </si>
  <si>
    <t>Выполнение муниципального задания (КЦНК)</t>
  </si>
  <si>
    <t>05.8.8А.00000</t>
  </si>
  <si>
    <t>05.8.8А.S2690</t>
  </si>
  <si>
    <t>Субсидия на укрепление материально-технической базы (ЦНК)</t>
  </si>
  <si>
    <t>05.8.8В.00000</t>
  </si>
  <si>
    <t>05.8.8В.L4670</t>
  </si>
  <si>
    <t>Муниципальная программа "Развитие отрасли "Физическая культура и спорт" в "Княжпогостском районе"</t>
  </si>
  <si>
    <t>06.0.00.00000</t>
  </si>
  <si>
    <t>Подпрограмма "Развитие инфраструктуры физической культуры и спорта"</t>
  </si>
  <si>
    <t>06.1.00.00000</t>
  </si>
  <si>
    <t>Реализация народных проектов в сфере физической культуры и спорта</t>
  </si>
  <si>
    <t>06.1.1А.S2500</t>
  </si>
  <si>
    <t>Подпрограмма "Массовая физическая культура"</t>
  </si>
  <si>
    <t>06.2.00.00000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</si>
  <si>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</si>
  <si>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06.2.2Г.00000</t>
  </si>
  <si>
    <t>Подпрограмма "Спорт высоких достижений"</t>
  </si>
  <si>
    <t>06.3.00.00000</t>
  </si>
  <si>
    <t>Участие в спортивных мероприятиях республиканского, межрегионального и всероссийского уровня</t>
  </si>
  <si>
    <t>06.3.3Б.00000</t>
  </si>
  <si>
    <t>Развитие учреждений физической культуры и спорта</t>
  </si>
  <si>
    <t>06.4.00.00000</t>
  </si>
  <si>
    <t>Выполнение муниципального задания (ДЮСШ)</t>
  </si>
  <si>
    <t>06.4.4А.00000</t>
  </si>
  <si>
    <t>06.4.4А.S2700</t>
  </si>
  <si>
    <t>Мероприятия по организации деятельности по сбору и транспортированию твёрдых коммунальных отходов</t>
  </si>
  <si>
    <t>08.4.1Б.S2850</t>
  </si>
  <si>
    <t>УПРАВЛЕНИЕ МУНИЦИПАЛЬНЫМ ИМУЩЕСТВОМ, ЗЕМЛЯМИ И ПРИРОДНЫМИ РЕСУРСАМИ АДМИНИСТРАЦИИ МР "КНЯЖПОГОСТСКИЙ"</t>
  </si>
  <si>
    <t>963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</si>
  <si>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</si>
  <si>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03.1.1В.00000</t>
  </si>
  <si>
    <t>Предоставление земельных участков отдельным категориям граждан</t>
  </si>
  <si>
    <t>03.1.1Г.00000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</si>
  <si>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</si>
  <si>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03.1.1Е.00000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</si>
  <si>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</si>
  <si>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03.1.1Е.73030</t>
  </si>
  <si>
    <t>Капитальные вложения в объекты государственной (муниципальной) собственности</t>
  </si>
  <si>
    <t>400</t>
  </si>
  <si>
    <t>03.1.1Е.R0820</t>
  </si>
  <si>
    <t>Приобретение, строительство муниципального жилищного фонда</t>
  </si>
  <si>
    <t>03.1.1Н.00000</t>
  </si>
  <si>
    <t>Обеспечение мероприятий по расселению непригодного для проживания жилищного фонда</t>
  </si>
  <si>
    <t>03.1.F3.09602</t>
  </si>
  <si>
    <t>Оплата коммунальных услуг по муниципальному жилищному фонду</t>
  </si>
  <si>
    <t>03.2.2В.00000</t>
  </si>
  <si>
    <t>Содержание объектов муниципальной собственности</t>
  </si>
  <si>
    <t>03.2.2К.00000</t>
  </si>
  <si>
    <t>Управление муниципальным имуществом муниципального района "Княжпогостский"</t>
  </si>
  <si>
    <t>07.4.00.00000</t>
  </si>
  <si>
    <t>Руководство и управление в сфере реализации подпрограммы</t>
  </si>
  <si>
    <t>07.4.4Д.00000</t>
  </si>
  <si>
    <t>УПРАВЛЕНИЕ ОБРАЗОВАНИЯ АДМИНИСТРАЦИИ МУНИЦИПАЛЬНОГО РАЙОНА "КНЯЖПОГОСТСКИЙ"</t>
  </si>
  <si>
    <t>975</t>
  </si>
  <si>
    <t>Муниципальная программа "Развитие образования в Княжпогостском районе"</t>
  </si>
  <si>
    <t>04.0.00.00000</t>
  </si>
  <si>
    <t>Подпрограмма "Развитие системы дошкольного образования в Княжпогостском районе"</t>
  </si>
  <si>
    <t>04.1.00.00000</t>
  </si>
  <si>
    <t>Выполнение планового объема оказываемых муниципальных услуг, установленного муниципальным заданием</t>
  </si>
  <si>
    <t>04.1.1А.00000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</si>
  <si>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</si>
  <si>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04.1.1А.73010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</si>
  <si>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</si>
  <si>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04.1.1В.00000</t>
  </si>
  <si>
    <t>04.1.1В.73020</t>
  </si>
  <si>
    <t>Выполнение противопожарных мероприятий в дошкольных образовательных организациях</t>
  </si>
  <si>
    <t>04.1.1Е.00000</t>
  </si>
  <si>
    <t>Предоставление доступа к сети Интернет</t>
  </si>
  <si>
    <t>04.1.1М.00000</t>
  </si>
  <si>
    <t>Подпрограмма "Развитие системы общего образования в Княжпогостском районе"</t>
  </si>
  <si>
    <t>04.2.00.00000</t>
  </si>
  <si>
    <t>Оказание муниципальных услуг (выполнение работ) общеобразовательными учреждениями</t>
  </si>
  <si>
    <t>04.2.2А.00000</t>
  </si>
  <si>
    <t>04.2.2А.73010</t>
  </si>
  <si>
    <t>04.2.2Б.00000</t>
  </si>
  <si>
    <t>04.2.2Б.73020</t>
  </si>
  <si>
    <t>04.2.2В.00000</t>
  </si>
  <si>
    <t>Выполнение противопожарных мероприятий в общеобразовательных организациях</t>
  </si>
  <si>
    <t>04.2.2Е.00000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</si>
  <si>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</si>
  <si>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04.2.2Р.00000</t>
  </si>
  <si>
    <t>04.2.2Р.S2000</t>
  </si>
  <si>
    <t>Субсидии на открытие дополнительных классов</t>
  </si>
  <si>
    <t>04.2.2У.00000</t>
  </si>
  <si>
    <t>Подпрограмма "Дети и молодежь Княжпогостского района"</t>
  </si>
  <si>
    <t>04.3.00.00000</t>
  </si>
  <si>
    <t>Содействие трудоустройству и временной занятости молодежи</t>
  </si>
  <si>
    <t>04.3.3Д.00000</t>
  </si>
  <si>
    <t>Обеспечение жильем молодых семей на территории МР "Княжпогостский"</t>
  </si>
  <si>
    <t>04.3.3К.00000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</si>
  <si>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</si>
  <si>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04.3.3К.L4970</t>
  </si>
  <si>
    <t>04.3.3Л.00000</t>
  </si>
  <si>
    <t>04.3.3Л.S2700</t>
  </si>
  <si>
    <t>Реализация народных проектов в сфере образования</t>
  </si>
  <si>
    <t>04.3.3С.00000</t>
  </si>
  <si>
    <t>Субсидии на реализацию народных проектов в сфере ОБРАЗОВАНИЯ, прошедших отбор в рамках проекта "Народный бюджет"</t>
  </si>
  <si>
    <t>04.3.3С.S2020</t>
  </si>
  <si>
    <t>Подпрограмма "Организация оздоровления и отдыха детей Княжпогостского района"</t>
  </si>
  <si>
    <t>04.4.00.00000</t>
  </si>
  <si>
    <t>Обеспечение деятельности лагерей с дневным пребыванием</t>
  </si>
  <si>
    <t>04.4.4А.00000</t>
  </si>
  <si>
    <t>Мероприятия по проведению оздоровительной кампании детей</t>
  </si>
  <si>
    <t>04.4.4А.S2040</t>
  </si>
  <si>
    <t>Организация оздоровления и отдыха детей на базе выездных оздоровительных лагерей</t>
  </si>
  <si>
    <t>04.4.4Б.00000</t>
  </si>
  <si>
    <t>Подпрограмма "Обеспечение условий для реализации муниципальной программы"</t>
  </si>
  <si>
    <t>04.6.00.00000</t>
  </si>
  <si>
    <t>Расходы в целях обеспечения выполнения функций органа местного самоуправления</t>
  </si>
  <si>
    <t>04.6.6А.00000</t>
  </si>
  <si>
    <t>Подпрограмма "Социальная защита населения"</t>
  </si>
  <si>
    <t>08.1.00.00000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</si>
  <si>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</si>
  <si>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08.1.1Б.73190</t>
  </si>
  <si>
    <t>Подпрограмма "Безопасность дорожного движения"</t>
  </si>
  <si>
    <t>08.2.00.00000</t>
  </si>
  <si>
    <t>Обеспечение безопасного участия детей в дорожном движении</t>
  </si>
  <si>
    <t>08.2.2В.00000</t>
  </si>
  <si>
    <t>Субсидия, в целях софинансирования мероприятий по обеспечению антитеррористической защищенности муниципальных образовательных организаций</t>
  </si>
  <si>
    <t>08.3.3Ж.S2010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</si>
  <si>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</si>
  <si>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99.9.00.73050</t>
  </si>
  <si>
    <t>ФИНАНСОВОЕ УПРАВЛЕНИЕ АДМИНИСТРАЦИИ МУНИЦИПАЛЬНОГО РАЙОНА "КНЯЖПОГОСТСКИЙ"</t>
  </si>
  <si>
    <t>992</t>
  </si>
  <si>
    <t>Подпрограмма "Управление муниципальнымы финансами"</t>
  </si>
  <si>
    <t>07.5.00.00000</t>
  </si>
  <si>
    <t>Выравнивание бюджетной обеспеченности муниципальных районов и поселений из регионального фонда финансовой поддержки</t>
  </si>
  <si>
    <t>07.5.5А.00000</t>
  </si>
  <si>
    <t>07.5.5А.73110</t>
  </si>
  <si>
    <t>Сбалансированность бюджетов поселений</t>
  </si>
  <si>
    <t>07.5.5Д.00000</t>
  </si>
  <si>
    <t>Руководство и управление в сфере финансов</t>
  </si>
  <si>
    <t>07.5.5Е.00000</t>
  </si>
  <si>
    <t>07.5.5Е.64502</t>
  </si>
  <si>
    <t>Выравнивание бюджетной обеспеченности поселений из районного фонда финансовой поддержки</t>
  </si>
  <si>
    <t>07.5.5Ж.00000</t>
  </si>
  <si>
    <t>Субвенции на осуществление первичного воинского учета на территориях, где отсутствуют военные комиссариаты</t>
  </si>
  <si>
    <t>99.9.00.51180</t>
  </si>
  <si>
    <t>Осуществление полномочий Российской Федерации по государственной регистрации актов гражданского состояния</t>
  </si>
  <si>
    <t>99.9.00.59300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</si>
  <si>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</si>
  <si>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99.9.00.73090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</si>
  <si>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</t>
  </si>
  <si>
    <t>99.9.00.73100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</si>
  <si>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</t>
  </si>
  <si>
    <t>99.9.00.73160</t>
  </si>
  <si>
    <t>Приложение № 3</t>
  </si>
  <si>
    <t xml:space="preserve">к решению Совета </t>
  </si>
  <si>
    <t>муниципального района "Княжпогостский"</t>
  </si>
  <si>
    <t>от  22 апреля  2019г. № 346</t>
  </si>
  <si>
    <t>от 24 декабря 2018г. № 302</t>
  </si>
  <si>
    <t>Приложение № 5</t>
  </si>
  <si>
    <t>от  22 апреля 2019 г. №346</t>
  </si>
  <si>
    <t>от 24 декабря 2018 г. № 302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</si>
  <si>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бюджета муниципального района "Княжпогостский" на 2019 год </t>
  </si>
  <si>
    <t>Иные межбюджетные трансферты</t>
  </si>
  <si>
    <t>610</t>
  </si>
  <si>
    <t>510</t>
  </si>
  <si>
    <t>Сумма, 2019 года</t>
  </si>
  <si>
    <t>Целевая статья</t>
  </si>
  <si>
    <t>Вид расходов</t>
  </si>
  <si>
    <t>ИТОГО:</t>
  </si>
  <si>
    <t>от 22 апреля 2019 г. №346</t>
  </si>
  <si>
    <t>Приложение № 2</t>
  </si>
  <si>
    <t>03.1.F3.00000</t>
  </si>
  <si>
    <t>Приложение №4</t>
  </si>
  <si>
    <t xml:space="preserve">к проекту решения Совета </t>
  </si>
  <si>
    <t xml:space="preserve"> муниципального района  "Княжпогостский" </t>
  </si>
  <si>
    <t>от 22 апреля 2019г. №346</t>
  </si>
  <si>
    <t>Приложение №7</t>
  </si>
  <si>
    <t>от 24  декабря 2018г. №302</t>
  </si>
  <si>
    <t xml:space="preserve">Источники  финансирования дефицита </t>
  </si>
  <si>
    <t>бюджета муниципального района "Княжпогостский" на 2019 год</t>
  </si>
  <si>
    <t>Коды</t>
  </si>
  <si>
    <t>Наименование показателя</t>
  </si>
  <si>
    <t>Сумма, тыс.рублей</t>
  </si>
  <si>
    <t>01</t>
  </si>
  <si>
    <t>00</t>
  </si>
  <si>
    <t>0000</t>
  </si>
  <si>
    <t>000</t>
  </si>
  <si>
    <t xml:space="preserve">Источники внутреннего финансирования дефицитов бюджетов </t>
  </si>
  <si>
    <t>05</t>
  </si>
  <si>
    <t>Изменение остатков средств на счетах по учету средств бюджета</t>
  </si>
  <si>
    <t>Увеличение остатков средств бюджетов</t>
  </si>
  <si>
    <t>02</t>
  </si>
  <si>
    <t>Увеличение прочих остатков средств бюджетов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</si>
  <si>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</si>
  <si>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</si>
  <si>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</si>
  <si>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</si>
  <si>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</si>
  <si>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</si>
  <si>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к решению Совета</t>
  </si>
  <si>
    <t>Приложение №13</t>
  </si>
  <si>
    <t>Таблица 11</t>
  </si>
  <si>
    <t xml:space="preserve"> Распределение межбюджетных трансфертов</t>
  </si>
  <si>
    <t>бюджетам поселений на реализацию народных проектов в сфере  предпринимательства, прошедших отбор в рамках проекта "Народный бюджет" на 2019 год</t>
  </si>
  <si>
    <t>тыс.рубл.</t>
  </si>
  <si>
    <t>Наименование поселений</t>
  </si>
  <si>
    <t>ВСЕГО:</t>
  </si>
  <si>
    <t>Источник</t>
  </si>
  <si>
    <t>за счет средств бюджета МР "Княжпогостский"</t>
  </si>
  <si>
    <t>за счет средств республиканского бюджета</t>
  </si>
  <si>
    <t>Сельское поселение "Шошка"</t>
  </si>
  <si>
    <t>Приложение № 1</t>
  </si>
  <si>
    <t>от 26 марта 2019 г. №322</t>
  </si>
  <si>
    <t>Объём поступлений в бюджет муниципального района "Княжпогостский" на 2019 год</t>
  </si>
  <si>
    <t xml:space="preserve">
(тыс. руб.)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</si>
  <si>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</si>
  <si>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</si>
  <si>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</si>
  <si>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Наименование главного администратора</t>
  </si>
  <si>
    <t>3</t>
  </si>
  <si>
    <t>1</t>
  </si>
  <si>
    <t>2</t>
  </si>
  <si>
    <t>4</t>
  </si>
  <si>
    <t>5</t>
  </si>
  <si>
    <t>ДОХОДЫ</t>
  </si>
  <si>
    <t>ИТОГО ДОХОДОВ</t>
  </si>
  <si>
    <t xml:space="preserve">1 00 00 000 00 0000 000 </t>
  </si>
  <si>
    <t>НАЛОГОВЫЕ И НЕНАЛОГОВЫЕ ДОХОДЫ</t>
  </si>
  <si>
    <t>Налоговые доходы</t>
  </si>
  <si>
    <t xml:space="preserve">1 01 00 000 00 0000 000 </t>
  </si>
  <si>
    <t>НАЛОГИ НА ПРИБЫЛЬ, ДОХОДЫ</t>
  </si>
  <si>
    <t xml:space="preserve">1 01 02 000 01 0000 110 </t>
  </si>
  <si>
    <t>Налог на доходы физических лиц</t>
  </si>
  <si>
    <t xml:space="preserve">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</si>
  <si>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</si>
  <si>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</si>
  <si>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</si>
  <si>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</si>
  <si>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</si>
  <si>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1 03 00 000 00 0000 000 </t>
  </si>
  <si>
    <t>НАЛОГИ НА ТОВАРЫ (РАБОТЫ, УСЛУГИ), РЕАЛИЗУЕМЫЕ НА ТЕРРИТОРИИ РОССИЙСКОЙ ФЕДЕРАЦИИ</t>
  </si>
  <si>
    <t xml:space="preserve">1 03 02 000 01 0000 110 </t>
  </si>
  <si>
    <t>Акцизы по подакцизным товарам (продукции), производимым на территории Российской Федерации</t>
  </si>
  <si>
    <t xml:space="preserve">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</si>
  <si>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</si>
  <si>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</si>
  <si>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</si>
  <si>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</si>
  <si>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</si>
  <si>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1 05 00 000 00 0000 000 </t>
  </si>
  <si>
    <t>НАЛОГИ НА СОВОКУПНЫЙ ДОХОД</t>
  </si>
  <si>
    <t xml:space="preserve">1 05 01 000 00 0000 110 </t>
  </si>
  <si>
    <t>Налог, взимаемый в связи с применением упрощенной системы налогообложения</t>
  </si>
  <si>
    <t xml:space="preserve">1 05 01 010 01 0000 110 </t>
  </si>
  <si>
    <t>Налог, взимаемый с налогоплательщиков, выбравших в качестве объекта налогообложения доходы</t>
  </si>
  <si>
    <t xml:space="preserve">1 05 01 011 01 0000 110 </t>
  </si>
  <si>
    <t xml:space="preserve">1 05 01 020 01 0000 110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</si>
  <si>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</si>
  <si>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1 05 01 021 01 0000 110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</si>
  <si>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</si>
  <si>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1 05 02 000 02 0000 110 </t>
  </si>
  <si>
    <t>Единый налог на вмененный доход для отдельных видов деятельности</t>
  </si>
  <si>
    <t xml:space="preserve">1 05 02 010 02 0000 110 </t>
  </si>
  <si>
    <t xml:space="preserve">1 05 03 000 01 0000 110 </t>
  </si>
  <si>
    <t>Единый сельскохозяйственный налог</t>
  </si>
  <si>
    <t xml:space="preserve">1 05 03 010 01 0000 110 </t>
  </si>
  <si>
    <t xml:space="preserve">1 05 04 000 02 0000 110 </t>
  </si>
  <si>
    <t>Налог, взимаемый в связи с применением патентной системы налогообложения</t>
  </si>
  <si>
    <t xml:space="preserve">1 05 04 020 02 0000 110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</si>
  <si>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</si>
  <si>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1 08 00 000 00 0000 000 </t>
  </si>
  <si>
    <t>ГОСУДАРСТВЕННАЯ ПОШЛИНА</t>
  </si>
  <si>
    <t xml:space="preserve">1 08 03 000 01 0000 110 </t>
  </si>
  <si>
    <t>Государственная пошлина по делам, рассматриваемым в судах общей юрисдикции, мировыми судьями</t>
  </si>
  <si>
    <t xml:space="preserve">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</si>
  <si>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</si>
  <si>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</si>
  <si>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 xml:space="preserve">1 11 00 000 00 0000 000 </t>
  </si>
  <si>
    <t>ДОХОДЫ ОТ ИСПОЛЬЗОВАНИЯ ИМУЩЕСТВА, НАХОДЯЩЕГОСЯ В ГОСУДАРСТВЕННОЙ И МУНИЦИПАЛЬНОЙ СОБСТВЕННОСТИ</t>
  </si>
  <si>
    <t xml:space="preserve">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</si>
  <si>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</si>
  <si>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</si>
  <si>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</si>
  <si>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</si>
  <si>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</si>
  <si>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1 11 05 013 13 0000 120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</si>
  <si>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</si>
  <si>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</si>
  <si>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</si>
  <si>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1 11 05 025 05 0000 120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</si>
  <si>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</si>
  <si>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</si>
  <si>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</si>
  <si>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1 11 05 075 05 0000 120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</si>
  <si>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</si>
  <si>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</si>
  <si>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</si>
  <si>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</si>
  <si>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</si>
  <si>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</si>
  <si>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</si>
  <si>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1 12 00 000 00 0000 000 </t>
  </si>
  <si>
    <t>ПЛАТЕЖИ ПРИ ПОЛЬЗОВАНИИ ПРИРОДНЫМИ РЕСУРСАМИ</t>
  </si>
  <si>
    <t xml:space="preserve">1 12 01 000 01 0000 120 </t>
  </si>
  <si>
    <t>Плата за негативное воздействие на окружающую среду</t>
  </si>
  <si>
    <t xml:space="preserve">1 12 01 010 01 0000 120 </t>
  </si>
  <si>
    <t>Плата за выбросы загрязняющих веществ в атмосферный воздух стационарными объектами</t>
  </si>
  <si>
    <t xml:space="preserve">1 12 01 030 01 0000 120 </t>
  </si>
  <si>
    <t>Плата за сбросы загрязняющих веществ в водные объекты</t>
  </si>
  <si>
    <t xml:space="preserve">1 12 01 040 01 0000 120 </t>
  </si>
  <si>
    <t>Плата за размещение отходов производства и потребления</t>
  </si>
  <si>
    <t xml:space="preserve">1 12 01 041 01 0000 120 </t>
  </si>
  <si>
    <t>Плата за размещение отходов производства</t>
  </si>
  <si>
    <t xml:space="preserve">1 13 00 000 00 0000 000 </t>
  </si>
  <si>
    <t>ДОХОДЫ ОТ ОКАЗАНИЯ ПЛАТНЫХ УСЛУГ И КОМПЕНСАЦИИ ЗАТРАТ ГОСУДАРСТВА</t>
  </si>
  <si>
    <t xml:space="preserve">1 13 02 000 00 0000 130 </t>
  </si>
  <si>
    <t>Доходы от компенсации затрат государства</t>
  </si>
  <si>
    <t xml:space="preserve">1 13 02 990 00 0000 130 </t>
  </si>
  <si>
    <t>Прочие доходы от компенсации затрат государства</t>
  </si>
  <si>
    <t xml:space="preserve">1 13 02 995 05 0000 130 </t>
  </si>
  <si>
    <t>Прочие доходы от компенсации затрат бюджетов муниципальных районов</t>
  </si>
  <si>
    <t xml:space="preserve">1 14 00 000 00 0000 000 </t>
  </si>
  <si>
    <t>ДОХОДЫ ОТ ПРОДАЖИ МАТЕРИАЛЬНЫХ И НЕМАТЕРИАЛЬНЫХ АКТИВОВ</t>
  </si>
  <si>
    <t xml:space="preserve">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</si>
  <si>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</si>
  <si>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</si>
  <si>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</si>
  <si>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</si>
  <si>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</si>
  <si>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</si>
  <si>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</si>
  <si>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1 14 06 010 00 0000 430 </t>
  </si>
  <si>
    <t>Доходы от продажи земельных участков, государственная собственность на которые не разграничена</t>
  </si>
  <si>
    <t xml:space="preserve">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</si>
  <si>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</si>
  <si>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1 14 06 013 13 0000 430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</si>
  <si>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</si>
  <si>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1 16 00 000 00 0000 000 </t>
  </si>
  <si>
    <t>ШТРАФЫ, САНКЦИИ, ВОЗМЕЩЕНИЕ УЩЕРБА</t>
  </si>
  <si>
    <t xml:space="preserve">1 16 03 000 00 0000 140 </t>
  </si>
  <si>
    <t>Денежные взыскания (штрафы) за нарушение законодательства о налогах и сборах</t>
  </si>
  <si>
    <t xml:space="preserve">1 16 03 010 01 0000 140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</si>
  <si>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</si>
  <si>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1 16 03 030 01 0000 140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</si>
  <si>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</si>
  <si>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1 16 08 000 01 0000 140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</si>
  <si>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</si>
  <si>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1 16 08 010 01 0000 140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</si>
  <si>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</si>
  <si>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1 16 25 000 00 0000 140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</si>
  <si>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</si>
  <si>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1 16 25 050 01 0000 140 </t>
  </si>
  <si>
    <t>Денежные взыскания (штрафы) за нарушение законодательства в области охраны окружающей среды</t>
  </si>
  <si>
    <t xml:space="preserve">1 16 28 000 01 0000 140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</si>
  <si>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</si>
  <si>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1 16 30 000 01 0000 140 </t>
  </si>
  <si>
    <t>Денежные взыскания (штрафы) за правонарушения в области дорожного движения</t>
  </si>
  <si>
    <t xml:space="preserve">1 16 30 030 01 0000 140 </t>
  </si>
  <si>
    <t>Прочие денежные взыскания (штрафы) за правонарушения в области дорожного движения</t>
  </si>
  <si>
    <t xml:space="preserve">1 16 33 000 00 0000 140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</si>
  <si>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</si>
  <si>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1 16 33 050 05 0000 140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</si>
  <si>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</si>
  <si>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1 16 35 000 00 0000 140 </t>
  </si>
  <si>
    <t>Суммы по искам о возмещении вреда, причиненного окружающей среде</t>
  </si>
  <si>
    <t xml:space="preserve">1 16 35 030 05 0000 140 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</si>
  <si>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</si>
  <si>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1 16 43 000 01 0000 140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</si>
  <si>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</si>
  <si>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1 16 90 000 00 0000 140 </t>
  </si>
  <si>
    <t>Прочие поступления от денежных взысканий (штрафов) и иных сумм в возмещение ущерба</t>
  </si>
  <si>
    <t xml:space="preserve">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</si>
  <si>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</si>
  <si>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2 00 00 000 00 0000 000 </t>
  </si>
  <si>
    <t>БЕЗВОЗМЕЗДНЫЕ ПОСТУПЛЕНИЯ</t>
  </si>
  <si>
    <t xml:space="preserve">2 02 00 000 00 0000 000 </t>
  </si>
  <si>
    <t>БЕЗВОЗМЕЗДНЫЕ ПОСТУПЛЕНИЯ ОТ ДРУГИХ БЮДЖЕТОВ БЮДЖЕТНОЙ СИСТЕМЫ РОССИЙСКОЙ ФЕДЕРАЦИИ</t>
  </si>
  <si>
    <t xml:space="preserve">2 02 10 000 00 0000 150 </t>
  </si>
  <si>
    <t>Дотации бюджетам бюджетной системы Российской Федерации</t>
  </si>
  <si>
    <t xml:space="preserve">2 02 15 001 00 0000 150 </t>
  </si>
  <si>
    <t>Дотации на выравнивание бюджетной обеспеченности</t>
  </si>
  <si>
    <t xml:space="preserve">2 02 15 001 05 0000 150 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</si>
  <si>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</si>
  <si>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выравнивание уровня бюджетной обеспеченности из РФФП муниципальных районов</t>
  </si>
  <si>
    <t xml:space="preserve">2 02 15 002 00 0000 150 </t>
  </si>
  <si>
    <t>Дотации бюджетам на поддержку мер по обеспечению сбалансированности бюджетов</t>
  </si>
  <si>
    <t xml:space="preserve">2 02 15 002 05 0000 150 </t>
  </si>
  <si>
    <t>Дотации бюджетам муниципальных районов на поддержку мер по обеспечению сбалансированности бюджетов</t>
  </si>
  <si>
    <t>Дотации бюджету муниципального района на поддержку мер по  обеспечению сбалансированности  бюджетов</t>
  </si>
  <si>
    <t xml:space="preserve">2 02 20 000 00 0000 150 </t>
  </si>
  <si>
    <t>Субсидии бюджетам бюджетной системы Российской Федерации (межбюджетные субсидии)</t>
  </si>
  <si>
    <t xml:space="preserve">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</si>
  <si>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</si>
  <si>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2 02 25 467 05 0000 150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</si>
  <si>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</si>
  <si>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на обеспечение развития и укрепления материально-технической базы муниципальных домов культуры </t>
  </si>
  <si>
    <t>Субсидии на обеспечение развития и укрепления материально-технической базы муниципальных домов культуры (средства ФБ)</t>
  </si>
  <si>
    <t xml:space="preserve">2 02 25 497 00 0000 150 </t>
  </si>
  <si>
    <t>Субсидии бюджетам на реализацию мероприятий по обеспечению жильем молодых семей</t>
  </si>
  <si>
    <t xml:space="preserve">2 02 25 497 05 0000 150 </t>
  </si>
  <si>
    <t>Субсидии бюджетам муниципальных районов на реализацию мероприятий по обеспечению жильем молодых семей</t>
  </si>
  <si>
    <t xml:space="preserve">Субсидии на предоставление социальных выплат молодым семьям на приобретение жилого помещения или создания объекта индивидуального жилищного строительства </t>
  </si>
  <si>
    <t>Субсидии на предоставление социальных выплат молодым семьям на приобретение жилого помещения или создания объекта индивидуального жилищного строительства (ФБ)</t>
  </si>
  <si>
    <t xml:space="preserve">2 02 25 519 00 0000 150 </t>
  </si>
  <si>
    <t>Субсидия бюджетам на поддержку отрасли культуры</t>
  </si>
  <si>
    <t xml:space="preserve">2 02 25 519 05 0000 150 </t>
  </si>
  <si>
    <t>Субсидия бюджетам муниципальных районов на поддержку отрасли культуры</t>
  </si>
  <si>
    <t>Субсидии на комплектование книжных фондов библиотек за счет средств республиканского бюджета</t>
  </si>
  <si>
    <t>Субсидии на комплектование книжных фондов библиотек за счет средств федерального бюджета</t>
  </si>
  <si>
    <t>Субсидии на подключение к сети "Интернет" общедоступных библиотек муниципального образования (средства ФБ)</t>
  </si>
  <si>
    <t>Субсидии на подключение к сети "Интернет" общедоступных библиотек муниципального образования (средства РК)</t>
  </si>
  <si>
    <t xml:space="preserve">2 02 29 999 00 0000 150 </t>
  </si>
  <si>
    <t>Прочие субсидии</t>
  </si>
  <si>
    <t xml:space="preserve">2 02 29 999 05 0000 150 </t>
  </si>
  <si>
    <t>Прочие субсидии бюджетам муниципальных районов</t>
  </si>
  <si>
    <t>Субсидии на оборудование и содержание ледовых переправ и зимних автомобильных дорог общего пользования местного значения, за счет средств республиканского бюджета</t>
  </si>
  <si>
    <t>Субсидии на мероприятия по проведению оздоровительной кампании детей за счет средств республиканского бюджета</t>
  </si>
  <si>
    <t>Субсидии на содержание автомобильных дорог общего пользования местного значения, за счет средств республиканского бюджета</t>
  </si>
  <si>
    <t>Субсидии на укрепление МТБ муниципальных учреждений сферы культуры</t>
  </si>
  <si>
    <t>Субсидии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</si>
  <si>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Субсидия на реализацию народных проектов в сфере образования, прошедших отбор в рамках проекта "Народный бюджет"</t>
  </si>
  <si>
    <t>Субсидия на повышение оплаты труда педагогическим работникам муниципальных учреждений дополнительного образования</t>
  </si>
  <si>
    <t>Субсидия на повышение оплаты труда работникам муниципальных учреждений культуры</t>
  </si>
  <si>
    <t>Субсидии бюджетам муниципальных образований на оплату муниципальными учреждениями расходов по коммунальным услугам</t>
  </si>
  <si>
    <t>Субсидии на обеспечение мероприятий по расселению непригодного для проживания жилищного фонда. I этап Программы по переселению граждан из аварийного жилищного фонда</t>
  </si>
  <si>
    <t xml:space="preserve">2 02 30 000 00 0000 150 </t>
  </si>
  <si>
    <t>Субвенции бюджетам бюджетной системы Российской Федерации</t>
  </si>
  <si>
    <t xml:space="preserve">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</si>
  <si>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</si>
  <si>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</si>
  <si>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</si>
  <si>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реализацию ЗРК "О наделении органов МСУ в РК отдельными гос. полномочиями в области гос. поддержки граждан РФ, имеющих право на получение жилищных субсидий на приобретение или строительство жилья за счет средств республиканского бюджета</t>
  </si>
  <si>
    <t>Субвенции на осуществление переданных государственных полномочий по расчет 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РК, где отсутствуют органы записи актов гражданского состояния, в соответствии ЗРК от 23 декабря 2008 года N 143-РЗ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</si>
  <si>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ЗРК от 24 ноября 2008 года № 137-РЗ</t>
  </si>
  <si>
    <t>Субвенции на реализацию гос.полномочий по расчету и предоставлению дотаций на выравнивание уровня бюджетной обеспеченности поселений в Республике Коми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</si>
  <si>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</si>
  <si>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РБ</t>
  </si>
  <si>
    <t>Субвенция на осуществление переданных гос. полномочий по обеспечению жильем категорий граждан, установленных ФЗ от 12.01.1995.года № 5-ФЗ "О Ветеранах" и от 24.11.1995 года № 181-ФЗ " О соц.защите инвалидов в РФ"</t>
  </si>
  <si>
    <t>Субвенция на осуществление государственного полномочия Республики Коми предусмотренного подпунктом "А" пункта 5 статьи 1 закона РК "О наделении ОМС в РК отдельными полномочиями РК" (регулирование цен на топливо твердое, реализуемое гражданам)</t>
  </si>
  <si>
    <t>Субвенция на возмещение убытков, возникающих в результате гос. регулирования цен на топливо твердое, реализуемое гражданам и используемое для нужд отопления</t>
  </si>
  <si>
    <t>Субвенции на осуществление полномочий по выплате ежемесячной денежной компенсации на оплату жилого помещения педагогам</t>
  </si>
  <si>
    <t>(Служба по тарифам) 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</si>
  <si>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на осуществление переданных государственных полномочий Республики Коми по отлову и содержанию безнадзорных животных</t>
  </si>
  <si>
    <t>(Служба по тарифам)Субвенции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</si>
  <si>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(МинЮст)Субвенции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</si>
  <si>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(МинЮст)Субвенции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</si>
  <si>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на организацию и осуществление деятельности по опеке и попечительству</t>
  </si>
  <si>
    <t xml:space="preserve">2 02 30 029 00 0000 150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</si>
  <si>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</si>
  <si>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2 02 30 029 05 0000 150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</si>
  <si>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</si>
  <si>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на выплату компенсации части род.платы за содерж.ребенка в муници.образов.учрежд.на территории РК, реализующих основную общеобразовательную программу дошкольного образования за счет средств республиканского бюджета</t>
  </si>
  <si>
    <t xml:space="preserve">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</si>
  <si>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</si>
  <si>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</si>
  <si>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</si>
  <si>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ФБ</t>
  </si>
  <si>
    <t xml:space="preserve">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</si>
  <si>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</si>
  <si>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на осуществление полномочий по первичному воинскому учету на территориях, где отсутствуют военные комиссариаты за счет средств, поступающих из федерального бюджета</t>
  </si>
  <si>
    <t xml:space="preserve">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</si>
  <si>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</si>
  <si>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2 02 35 120 05 0000 150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</si>
  <si>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</si>
  <si>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финансового обеспечения переданных исполнительно-распорядительным органам муниципальных образований полномочий по составлению списков кандидатов в присяжные заседатели федеральных судов общей юрисдикции в РФ за счет средств, поступающих из федерального бюджета</t>
  </si>
  <si>
    <t xml:space="preserve">2 02 35 135 00 0000 150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</si>
  <si>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</si>
  <si>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2 02 35 135 05 0000 150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</si>
  <si>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</si>
  <si>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Субвенция на обеспечение жильем отдельных категорий граждан, установленных ФЗ от 12.01.1995.года № 5-ФЗ "О Ветеранах" и от 24.11.1995 года № 181-ФЗ " О соц.защите инвалидов в РФ", за счет средств поступающих их ФБ</t>
  </si>
  <si>
    <t xml:space="preserve">2 02 35 176 00 0000 150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</si>
  <si>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</si>
  <si>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2 02 35 176 05 0000 150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</si>
  <si>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</si>
  <si>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</t>
  </si>
  <si>
    <t xml:space="preserve">2 02 35 930 00 0000 150 </t>
  </si>
  <si>
    <t>Субвенции бюджетам на государственную регистрацию актов гражданского состояния</t>
  </si>
  <si>
    <t xml:space="preserve">2 02 35 930 05 0000 150 </t>
  </si>
  <si>
    <t>Субвенции бюджетам муниципальных районов на государственную регистрацию актов гражданского состояния</t>
  </si>
  <si>
    <t>Субвенции на осуществление федеральных полномочий по государственной регистрации актов гражданского состояния за счет средств, поступающих из федерального бюджета</t>
  </si>
  <si>
    <t xml:space="preserve">2 02 39 999 00 0000 150 </t>
  </si>
  <si>
    <t>Прочие субвенции</t>
  </si>
  <si>
    <t xml:space="preserve">2 02 39 999 05 0000 150 </t>
  </si>
  <si>
    <t>Прочие субвенции бюджетам муниципальных районов</t>
  </si>
  <si>
    <t>Субвенции на реализацию муниципальными учреждениями в Республике Коми основных общеобразовательных программ за счет средств республиканского бюджета</t>
  </si>
  <si>
    <t xml:space="preserve">2 02 40 000 00 0000 150 </t>
  </si>
  <si>
    <t xml:space="preserve">2 02 40 014 00 0000 150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</si>
  <si>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</si>
  <si>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2 02 40 014 05 0000 150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</si>
  <si>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</si>
  <si>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</si>
  <si>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части полномочий в области градостроительной деятельности в соответствии с заключенными соглашениями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</si>
</sst>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00"/>
    <numFmt numFmtId="166" formatCode="#,##0.0"/>
  </numFmts>
  <fonts count="27" x14ac:knownFonts="1">
    <font>
      <sz val="11"/>
      <color indexed="8"/>
      <name val="Calibri"/>
      <family val="2"/>
      <scheme val="minor"/>
    </font>
    <font>
      <sz val="8"/>
      <color indexed="8"/>
      <name val="Times New Roman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  <font>
      <sz val="14"/>
      <name val="Times New Roman"/>
      <family val="1"/>
      <charset val="204"/>
    </font>
    <font>
      <b/>
      <sz val="14"/>
      <color indexed="8"/>
      <name val="Times New Roman CYR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8"/>
      <color indexed="8"/>
      <name val="Arial Cy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Arial Cyr"/>
      <charset val="204"/>
    </font>
    <font>
      <sz val="10"/>
      <name val="Tahoma"/>
      <family val="2"/>
      <charset val="204"/>
    </font>
    <font>
      <b/>
      <sz val="14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 CYR"/>
    </font>
    <font>
      <b/>
      <sz val="10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8" fillId="2" borderId="1"/>
    <xf numFmtId="0" fontId="19" fillId="2" borderId="1"/>
  </cellStyleXfs>
  <cellXfs count="119">
    <xf numFmtId="0" fontId="0" fillId="0" borderId="0" xfId="0"/>
    <xf numFmtId="0" fontId="2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0" fontId="9" fillId="2" borderId="1" xfId="1" applyFont="1" applyFill="1" applyAlignment="1">
      <alignment horizontal="right"/>
    </xf>
    <xf numFmtId="0" fontId="8" fillId="2" borderId="1" xfId="1"/>
    <xf numFmtId="0" fontId="1" fillId="2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Border="1" applyAlignment="1" applyProtection="1">
      <alignment horizontal="left" wrapText="1"/>
    </xf>
    <xf numFmtId="49" fontId="13" fillId="0" borderId="2" xfId="0" applyNumberFormat="1" applyFont="1" applyBorder="1" applyAlignment="1" applyProtection="1">
      <alignment horizontal="center" wrapText="1"/>
    </xf>
    <xf numFmtId="164" fontId="13" fillId="0" borderId="2" xfId="0" applyNumberFormat="1" applyFont="1" applyBorder="1" applyAlignment="1" applyProtection="1">
      <alignment horizontal="left" vertical="center" wrapText="1"/>
    </xf>
    <xf numFmtId="49" fontId="13" fillId="0" borderId="2" xfId="0" applyNumberFormat="1" applyFont="1" applyBorder="1" applyAlignment="1" applyProtection="1">
      <alignment horizontal="center" vertical="center" wrapText="1"/>
    </xf>
    <xf numFmtId="49" fontId="13" fillId="0" borderId="2" xfId="0" applyNumberFormat="1" applyFont="1" applyBorder="1" applyAlignment="1" applyProtection="1">
      <alignment horizontal="left" vertical="center" wrapText="1"/>
    </xf>
    <xf numFmtId="165" fontId="13" fillId="0" borderId="2" xfId="0" applyNumberFormat="1" applyFont="1" applyBorder="1" applyAlignment="1" applyProtection="1">
      <alignment horizontal="right" wrapText="1"/>
    </xf>
    <xf numFmtId="165" fontId="13" fillId="0" borderId="2" xfId="0" applyNumberFormat="1" applyFont="1" applyBorder="1" applyAlignment="1" applyProtection="1">
      <alignment horizontal="righ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/>
    </xf>
    <xf numFmtId="49" fontId="11" fillId="4" borderId="2" xfId="0" applyNumberFormat="1" applyFont="1" applyFill="1" applyBorder="1" applyAlignment="1" applyProtection="1">
      <alignment horizontal="left"/>
    </xf>
    <xf numFmtId="49" fontId="11" fillId="4" borderId="2" xfId="0" applyNumberFormat="1" applyFont="1" applyFill="1" applyBorder="1" applyAlignment="1" applyProtection="1">
      <alignment horizontal="center"/>
    </xf>
    <xf numFmtId="165" fontId="11" fillId="4" borderId="2" xfId="0" applyNumberFormat="1" applyFont="1" applyFill="1" applyBorder="1" applyAlignment="1" applyProtection="1">
      <alignment horizontal="right"/>
    </xf>
    <xf numFmtId="49" fontId="11" fillId="5" borderId="2" xfId="0" applyNumberFormat="1" applyFont="1" applyFill="1" applyBorder="1" applyAlignment="1" applyProtection="1">
      <alignment horizontal="left" wrapText="1"/>
    </xf>
    <xf numFmtId="49" fontId="11" fillId="5" borderId="2" xfId="0" applyNumberFormat="1" applyFont="1" applyFill="1" applyBorder="1" applyAlignment="1" applyProtection="1">
      <alignment horizontal="center" wrapText="1"/>
    </xf>
    <xf numFmtId="165" fontId="11" fillId="5" borderId="2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vertical="top"/>
    </xf>
    <xf numFmtId="49" fontId="9" fillId="0" borderId="4" xfId="0" applyNumberFormat="1" applyFont="1" applyBorder="1" applyAlignment="1">
      <alignment vertical="top"/>
    </xf>
    <xf numFmtId="49" fontId="9" fillId="0" borderId="5" xfId="0" applyNumberFormat="1" applyFont="1" applyBorder="1" applyAlignment="1">
      <alignment vertical="top"/>
    </xf>
    <xf numFmtId="0" fontId="16" fillId="0" borderId="2" xfId="0" applyFont="1" applyBorder="1" applyAlignment="1">
      <alignment vertical="top" wrapText="1"/>
    </xf>
    <xf numFmtId="165" fontId="16" fillId="0" borderId="2" xfId="0" applyNumberFormat="1" applyFont="1" applyBorder="1" applyAlignment="1">
      <alignment vertical="top"/>
    </xf>
    <xf numFmtId="165" fontId="9" fillId="0" borderId="2" xfId="0" applyNumberFormat="1" applyFont="1" applyBorder="1" applyAlignment="1">
      <alignment vertical="top"/>
    </xf>
    <xf numFmtId="0" fontId="9" fillId="0" borderId="2" xfId="0" applyFont="1" applyBorder="1" applyAlignment="1">
      <alignment vertical="top" wrapText="1"/>
    </xf>
    <xf numFmtId="165" fontId="9" fillId="2" borderId="2" xfId="0" applyNumberFormat="1" applyFont="1" applyFill="1" applyBorder="1" applyAlignment="1">
      <alignment vertical="top"/>
    </xf>
    <xf numFmtId="0" fontId="9" fillId="2" borderId="0" xfId="0" applyFont="1" applyFill="1" applyAlignment="1">
      <alignment horizontal="right" wrapText="1"/>
    </xf>
    <xf numFmtId="0" fontId="18" fillId="2" borderId="0" xfId="0" applyFont="1" applyFill="1" applyAlignment="1"/>
    <xf numFmtId="0" fontId="9" fillId="2" borderId="0" xfId="0" applyFont="1" applyFill="1" applyAlignment="1"/>
    <xf numFmtId="0" fontId="9" fillId="2" borderId="0" xfId="0" applyFont="1" applyFill="1"/>
    <xf numFmtId="0" fontId="18" fillId="2" borderId="0" xfId="0" applyFont="1" applyFill="1"/>
    <xf numFmtId="0" fontId="9" fillId="2" borderId="0" xfId="0" applyFont="1" applyFill="1" applyAlignment="1">
      <alignment horizontal="right"/>
    </xf>
    <xf numFmtId="0" fontId="20" fillId="2" borderId="1" xfId="2" applyFont="1" applyFill="1" applyBorder="1" applyAlignment="1">
      <alignment wrapText="1"/>
    </xf>
    <xf numFmtId="166" fontId="9" fillId="2" borderId="6" xfId="0" applyNumberFormat="1" applyFont="1" applyFill="1" applyBorder="1" applyAlignment="1">
      <alignment horizontal="right" wrapText="1"/>
    </xf>
    <xf numFmtId="166" fontId="9" fillId="2" borderId="1" xfId="0" applyNumberFormat="1" applyFont="1" applyFill="1" applyBorder="1" applyAlignment="1">
      <alignment horizontal="right" wrapText="1"/>
    </xf>
    <xf numFmtId="49" fontId="12" fillId="2" borderId="2" xfId="0" applyNumberFormat="1" applyFont="1" applyFill="1" applyBorder="1" applyAlignment="1">
      <alignment horizontal="justify" vertical="center" wrapText="1"/>
    </xf>
    <xf numFmtId="0" fontId="0" fillId="2" borderId="0" xfId="0" applyFill="1"/>
    <xf numFmtId="0" fontId="16" fillId="2" borderId="1" xfId="2" applyFont="1" applyFill="1" applyBorder="1" applyAlignment="1">
      <alignment horizontal="left" wrapText="1"/>
    </xf>
    <xf numFmtId="165" fontId="16" fillId="2" borderId="1" xfId="0" applyNumberFormat="1" applyFont="1" applyFill="1" applyBorder="1"/>
    <xf numFmtId="165" fontId="16" fillId="2" borderId="11" xfId="0" applyNumberFormat="1" applyFont="1" applyFill="1" applyBorder="1"/>
    <xf numFmtId="0" fontId="9" fillId="2" borderId="12" xfId="0" applyFont="1" applyFill="1" applyBorder="1" applyAlignment="1">
      <alignment wrapText="1"/>
    </xf>
    <xf numFmtId="165" fontId="16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/>
    <xf numFmtId="165" fontId="9" fillId="2" borderId="11" xfId="0" applyNumberFormat="1" applyFont="1" applyFill="1" applyBorder="1"/>
    <xf numFmtId="0" fontId="21" fillId="2" borderId="1" xfId="0" applyNumberFormat="1" applyFont="1" applyFill="1" applyBorder="1" applyAlignment="1">
      <alignment horizontal="right" vertical="center"/>
    </xf>
    <xf numFmtId="0" fontId="13" fillId="2" borderId="1" xfId="0" applyNumberFormat="1" applyFont="1" applyFill="1" applyBorder="1" applyAlignment="1">
      <alignment horizontal="right" vertical="center"/>
    </xf>
    <xf numFmtId="49" fontId="13" fillId="2" borderId="1" xfId="0" applyNumberFormat="1" applyFont="1" applyFill="1" applyBorder="1" applyAlignment="1">
      <alignment horizontal="right" vertical="center"/>
    </xf>
    <xf numFmtId="49" fontId="21" fillId="2" borderId="1" xfId="0" applyNumberFormat="1" applyFont="1" applyFill="1" applyBorder="1" applyAlignment="1">
      <alignment horizontal="right" vertical="center"/>
    </xf>
    <xf numFmtId="0" fontId="22" fillId="2" borderId="1" xfId="0" applyNumberFormat="1" applyFont="1" applyFill="1" applyBorder="1" applyAlignment="1">
      <alignment horizontal="right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23" fillId="2" borderId="2" xfId="0" applyNumberFormat="1" applyFont="1" applyFill="1" applyBorder="1" applyAlignment="1">
      <alignment horizontal="center" vertical="center" wrapText="1"/>
    </xf>
    <xf numFmtId="164" fontId="23" fillId="2" borderId="2" xfId="0" applyNumberFormat="1" applyFont="1" applyFill="1" applyBorder="1" applyAlignment="1">
      <alignment horizontal="center" vertical="center" wrapText="1"/>
    </xf>
    <xf numFmtId="1" fontId="23" fillId="2" borderId="2" xfId="0" applyNumberFormat="1" applyFont="1" applyFill="1" applyBorder="1" applyAlignment="1">
      <alignment horizontal="center"/>
    </xf>
    <xf numFmtId="49" fontId="12" fillId="3" borderId="2" xfId="0" applyNumberFormat="1" applyFont="1" applyFill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justify" vertical="center" wrapText="1"/>
    </xf>
    <xf numFmtId="165" fontId="16" fillId="3" borderId="2" xfId="0" applyNumberFormat="1" applyFont="1" applyFill="1" applyBorder="1" applyAlignment="1">
      <alignment horizontal="right" wrapText="1"/>
    </xf>
    <xf numFmtId="49" fontId="24" fillId="2" borderId="2" xfId="0" applyNumberFormat="1" applyFont="1" applyFill="1" applyBorder="1" applyAlignment="1">
      <alignment horizontal="center" vertical="center" wrapText="1"/>
    </xf>
    <xf numFmtId="164" fontId="24" fillId="2" borderId="2" xfId="0" applyNumberFormat="1" applyFont="1" applyFill="1" applyBorder="1" applyAlignment="1">
      <alignment horizontal="justify" vertical="center" wrapText="1"/>
    </xf>
    <xf numFmtId="165" fontId="24" fillId="2" borderId="2" xfId="0" applyNumberFormat="1" applyFont="1" applyFill="1" applyBorder="1" applyAlignment="1">
      <alignment horizontal="right" wrapText="1"/>
    </xf>
    <xf numFmtId="165" fontId="12" fillId="3" borderId="2" xfId="0" applyNumberFormat="1" applyFont="1" applyFill="1" applyBorder="1" applyAlignment="1">
      <alignment horizontal="right" wrapText="1"/>
    </xf>
    <xf numFmtId="164" fontId="14" fillId="2" borderId="2" xfId="0" applyNumberFormat="1" applyFont="1" applyFill="1" applyBorder="1" applyAlignment="1">
      <alignment horizontal="justify" vertical="center" wrapText="1"/>
    </xf>
    <xf numFmtId="165" fontId="14" fillId="2" borderId="2" xfId="0" applyNumberFormat="1" applyFont="1" applyFill="1" applyBorder="1" applyAlignment="1">
      <alignment horizontal="right" wrapText="1"/>
    </xf>
    <xf numFmtId="49" fontId="12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justify" vertical="center" wrapText="1"/>
    </xf>
    <xf numFmtId="165" fontId="12" fillId="2" borderId="2" xfId="0" applyNumberFormat="1" applyFont="1" applyFill="1" applyBorder="1" applyAlignment="1">
      <alignment horizontal="right" wrapText="1"/>
    </xf>
    <xf numFmtId="0" fontId="25" fillId="3" borderId="2" xfId="0" applyFont="1" applyFill="1" applyBorder="1"/>
    <xf numFmtId="0" fontId="0" fillId="3" borderId="2" xfId="0" applyFill="1" applyBorder="1"/>
    <xf numFmtId="165" fontId="26" fillId="3" borderId="2" xfId="0" applyNumberFormat="1" applyFont="1" applyFill="1" applyBorder="1"/>
    <xf numFmtId="164" fontId="4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9" fillId="2" borderId="1" xfId="1" applyFont="1" applyFill="1" applyAlignment="1">
      <alignment horizontal="right"/>
    </xf>
    <xf numFmtId="49" fontId="14" fillId="2" borderId="2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6" fillId="2" borderId="1" xfId="2" applyNumberFormat="1" applyFont="1" applyFill="1" applyBorder="1" applyAlignment="1">
      <alignment horizontal="center" wrapText="1" shrinkToFit="1"/>
    </xf>
    <xf numFmtId="0" fontId="18" fillId="2" borderId="0" xfId="0" applyFont="1" applyFill="1" applyAlignment="1">
      <alignment wrapText="1"/>
    </xf>
    <xf numFmtId="0" fontId="16" fillId="2" borderId="7" xfId="2" applyFont="1" applyFill="1" applyBorder="1" applyAlignment="1">
      <alignment horizontal="center" vertical="center" wrapText="1"/>
    </xf>
    <xf numFmtId="0" fontId="16" fillId="2" borderId="9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16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2" borderId="0" xfId="0" applyFont="1" applyFill="1" applyAlignment="1">
      <alignment horizontal="right" wrapText="1"/>
    </xf>
    <xf numFmtId="0" fontId="18" fillId="2" borderId="0" xfId="0" applyFont="1" applyFill="1" applyAlignment="1"/>
    <xf numFmtId="0" fontId="9" fillId="2" borderId="0" xfId="0" applyFont="1" applyFill="1" applyAlignment="1">
      <alignment horizontal="right"/>
    </xf>
    <xf numFmtId="0" fontId="16" fillId="2" borderId="1" xfId="2" applyFont="1" applyFill="1" applyBorder="1" applyAlignment="1">
      <alignment horizontal="center" wrapText="1"/>
    </xf>
    <xf numFmtId="164" fontId="12" fillId="3" borderId="3" xfId="0" applyNumberFormat="1" applyFont="1" applyFill="1" applyBorder="1" applyAlignment="1">
      <alignment horizontal="left" vertical="center" wrapText="1"/>
    </xf>
    <xf numFmtId="164" fontId="12" fillId="3" borderId="5" xfId="0" applyNumberFormat="1" applyFont="1" applyFill="1" applyBorder="1" applyAlignment="1">
      <alignment horizontal="left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/>
    </xf>
  </cellXfs>
  <cellStyles count="3">
    <cellStyle name="Обычный" xfId="0" builtinId="0"/>
    <cellStyle name="Обычный 5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view="pageBreakPreview" topLeftCell="A153" zoomScale="60" zoomScaleNormal="100" workbookViewId="0">
      <selection activeCell="N162" sqref="N162"/>
    </sheetView>
  </sheetViews>
  <sheetFormatPr defaultRowHeight="15" x14ac:dyDescent="0.25"/>
  <cols>
    <col min="1" max="1" width="30.5703125" customWidth="1"/>
    <col min="2" max="2" width="60.5703125" customWidth="1"/>
    <col min="3" max="5" width="9.140625" hidden="1" customWidth="1"/>
    <col min="6" max="6" width="30.7109375" customWidth="1"/>
  </cols>
  <sheetData>
    <row r="1" spans="1:6" ht="18.75" x14ac:dyDescent="0.3">
      <c r="B1" s="53"/>
      <c r="C1" s="112" t="s">
        <v>447</v>
      </c>
      <c r="D1" s="112"/>
      <c r="E1" s="66"/>
      <c r="F1" s="53" t="s">
        <v>447</v>
      </c>
    </row>
    <row r="2" spans="1:6" ht="18.75" x14ac:dyDescent="0.3">
      <c r="B2" s="53"/>
      <c r="C2" s="50" t="s">
        <v>409</v>
      </c>
      <c r="D2" s="50"/>
      <c r="E2" s="66"/>
      <c r="F2" s="53" t="s">
        <v>390</v>
      </c>
    </row>
    <row r="3" spans="1:6" ht="18.75" x14ac:dyDescent="0.3">
      <c r="B3" s="118" t="s">
        <v>391</v>
      </c>
      <c r="C3" s="118"/>
      <c r="D3" s="118"/>
      <c r="E3" s="118"/>
      <c r="F3" s="118"/>
    </row>
    <row r="4" spans="1:6" ht="18.75" x14ac:dyDescent="0.3">
      <c r="B4" s="53"/>
      <c r="C4" s="50" t="s">
        <v>448</v>
      </c>
      <c r="D4" s="50"/>
      <c r="E4" s="66"/>
      <c r="F4" s="53" t="s">
        <v>395</v>
      </c>
    </row>
    <row r="5" spans="1:6" ht="15.75" x14ac:dyDescent="0.25">
      <c r="B5" s="67"/>
      <c r="C5" s="67"/>
      <c r="D5" s="68"/>
      <c r="E5" s="66"/>
      <c r="F5" s="67"/>
    </row>
    <row r="6" spans="1:6" ht="18.75" x14ac:dyDescent="0.3">
      <c r="B6" s="53"/>
      <c r="C6" s="112" t="s">
        <v>447</v>
      </c>
      <c r="D6" s="112"/>
      <c r="E6" s="66"/>
      <c r="F6" s="53" t="s">
        <v>447</v>
      </c>
    </row>
    <row r="7" spans="1:6" ht="18.75" x14ac:dyDescent="0.3">
      <c r="B7" s="53"/>
      <c r="C7" s="112" t="s">
        <v>390</v>
      </c>
      <c r="D7" s="112"/>
      <c r="E7" s="66"/>
      <c r="F7" s="53" t="s">
        <v>390</v>
      </c>
    </row>
    <row r="8" spans="1:6" ht="18.75" x14ac:dyDescent="0.3">
      <c r="B8" s="118" t="s">
        <v>391</v>
      </c>
      <c r="C8" s="118"/>
      <c r="D8" s="118"/>
      <c r="E8" s="118"/>
      <c r="F8" s="118"/>
    </row>
    <row r="9" spans="1:6" ht="18.75" x14ac:dyDescent="0.3">
      <c r="B9" s="118" t="s">
        <v>396</v>
      </c>
      <c r="C9" s="118"/>
      <c r="D9" s="118"/>
      <c r="E9" s="118"/>
      <c r="F9" s="118"/>
    </row>
    <row r="10" spans="1:6" ht="15.75" x14ac:dyDescent="0.25">
      <c r="B10" s="67"/>
      <c r="C10" s="67"/>
      <c r="D10" s="68"/>
      <c r="E10" s="66"/>
      <c r="F10" s="69"/>
    </row>
    <row r="11" spans="1:6" ht="18.75" x14ac:dyDescent="0.25">
      <c r="A11" s="116" t="s">
        <v>449</v>
      </c>
      <c r="B11" s="116"/>
      <c r="C11" s="116"/>
      <c r="D11" s="116"/>
      <c r="E11" s="116"/>
      <c r="F11" s="116"/>
    </row>
    <row r="12" spans="1:6" ht="15.75" x14ac:dyDescent="0.25">
      <c r="B12" s="66"/>
      <c r="C12" s="66"/>
      <c r="D12" s="66"/>
      <c r="E12" s="66"/>
      <c r="F12" s="69"/>
    </row>
    <row r="13" spans="1:6" ht="18.75" x14ac:dyDescent="0.25">
      <c r="D13" s="70"/>
      <c r="E13" s="70"/>
      <c r="F13" s="70" t="s">
        <v>450</v>
      </c>
    </row>
    <row r="14" spans="1:6" x14ac:dyDescent="0.25">
      <c r="A14" s="94" t="s">
        <v>451</v>
      </c>
      <c r="B14" s="94" t="s">
        <v>452</v>
      </c>
      <c r="C14" s="94" t="s">
        <v>453</v>
      </c>
      <c r="D14" s="94" t="s">
        <v>454</v>
      </c>
      <c r="E14" s="94" t="s">
        <v>452</v>
      </c>
      <c r="F14" s="94" t="s">
        <v>1</v>
      </c>
    </row>
    <row r="15" spans="1:6" x14ac:dyDescent="0.25">
      <c r="A15" s="94"/>
      <c r="B15" s="94"/>
      <c r="C15" s="94"/>
      <c r="D15" s="94"/>
      <c r="E15" s="94"/>
      <c r="F15" s="117"/>
    </row>
    <row r="16" spans="1:6" x14ac:dyDescent="0.25">
      <c r="A16" s="94"/>
      <c r="B16" s="94"/>
      <c r="C16" s="94"/>
      <c r="D16" s="94"/>
      <c r="E16" s="94"/>
      <c r="F16" s="117"/>
    </row>
    <row r="17" spans="1:6" ht="18.75" x14ac:dyDescent="0.25">
      <c r="A17" s="71" t="s">
        <v>455</v>
      </c>
      <c r="B17" s="71" t="s">
        <v>456</v>
      </c>
      <c r="C17" s="71" t="s">
        <v>457</v>
      </c>
      <c r="D17" s="71" t="s">
        <v>455</v>
      </c>
      <c r="E17" s="71" t="s">
        <v>458</v>
      </c>
      <c r="F17" s="71" t="s">
        <v>459</v>
      </c>
    </row>
    <row r="18" spans="1:6" ht="25.5" x14ac:dyDescent="0.25">
      <c r="A18" s="72" t="s">
        <v>456</v>
      </c>
      <c r="B18" s="73">
        <v>2</v>
      </c>
      <c r="C18" s="72"/>
      <c r="D18" s="72"/>
      <c r="E18" s="73" t="s">
        <v>460</v>
      </c>
      <c r="F18" s="74">
        <v>3</v>
      </c>
    </row>
    <row r="19" spans="1:6" ht="18.75" customHeight="1" x14ac:dyDescent="0.3">
      <c r="A19" s="75" t="s">
        <v>460</v>
      </c>
      <c r="B19" s="76"/>
      <c r="C19" s="75"/>
      <c r="D19" s="75"/>
      <c r="E19" s="76" t="s">
        <v>461</v>
      </c>
      <c r="F19" s="77">
        <v>632030.66299999994</v>
      </c>
    </row>
    <row r="20" spans="1:6" ht="66.75" customHeight="1" x14ac:dyDescent="0.3">
      <c r="A20" s="78" t="s">
        <v>462</v>
      </c>
      <c r="B20" s="79" t="s">
        <v>463</v>
      </c>
      <c r="C20" s="78"/>
      <c r="D20" s="78"/>
      <c r="E20" s="79" t="s">
        <v>463</v>
      </c>
      <c r="F20" s="80">
        <v>258579.144</v>
      </c>
    </row>
    <row r="21" spans="1:6" ht="26.25" customHeight="1" x14ac:dyDescent="0.25">
      <c r="A21" s="114" t="s">
        <v>464</v>
      </c>
      <c r="B21" s="115"/>
      <c r="C21" s="75"/>
      <c r="D21" s="75"/>
      <c r="E21" s="76" t="s">
        <v>464</v>
      </c>
      <c r="F21" s="81">
        <v>240819.397</v>
      </c>
    </row>
    <row r="22" spans="1:6" ht="36.75" customHeight="1" x14ac:dyDescent="0.25">
      <c r="A22" s="25" t="s">
        <v>465</v>
      </c>
      <c r="B22" s="82" t="s">
        <v>466</v>
      </c>
      <c r="C22" s="25"/>
      <c r="D22" s="25"/>
      <c r="E22" s="82" t="s">
        <v>466</v>
      </c>
      <c r="F22" s="83">
        <v>214535.264</v>
      </c>
    </row>
    <row r="23" spans="1:6" ht="42.75" customHeight="1" x14ac:dyDescent="0.25">
      <c r="A23" s="84" t="s">
        <v>467</v>
      </c>
      <c r="B23" s="85" t="s">
        <v>468</v>
      </c>
      <c r="C23" s="84"/>
      <c r="D23" s="84"/>
      <c r="E23" s="85" t="s">
        <v>468</v>
      </c>
      <c r="F23" s="86">
        <v>214535.264</v>
      </c>
    </row>
    <row r="24" spans="1:6" ht="83.25" customHeight="1" x14ac:dyDescent="0.25">
      <c r="A24" s="84" t="s">
        <v>469</v>
      </c>
      <c r="B24" s="85" t="s">
        <v>470</v>
      </c>
      <c r="C24" s="84"/>
      <c r="D24" s="84"/>
      <c r="E24" s="85" t="s">
        <v>470</v>
      </c>
      <c r="F24" s="86">
        <v>213583.71799999999</v>
      </c>
    </row>
    <row r="25" spans="1:6" ht="132.75" customHeight="1" x14ac:dyDescent="0.25">
      <c r="A25" s="84" t="s">
        <v>471</v>
      </c>
      <c r="B25" s="85" t="s">
        <v>472</v>
      </c>
      <c r="C25" s="84"/>
      <c r="D25" s="84"/>
      <c r="E25" s="85" t="s">
        <v>472</v>
      </c>
      <c r="F25" s="86">
        <v>351.54599999999999</v>
      </c>
    </row>
    <row r="26" spans="1:6" ht="79.5" customHeight="1" x14ac:dyDescent="0.25">
      <c r="A26" s="84" t="s">
        <v>473</v>
      </c>
      <c r="B26" s="85" t="s">
        <v>474</v>
      </c>
      <c r="C26" s="84"/>
      <c r="D26" s="84"/>
      <c r="E26" s="85" t="s">
        <v>474</v>
      </c>
      <c r="F26" s="86">
        <v>600</v>
      </c>
    </row>
    <row r="27" spans="1:6" ht="64.5" customHeight="1" x14ac:dyDescent="0.25">
      <c r="A27" s="25" t="s">
        <v>475</v>
      </c>
      <c r="B27" s="82" t="s">
        <v>476</v>
      </c>
      <c r="C27" s="25"/>
      <c r="D27" s="25"/>
      <c r="E27" s="82" t="s">
        <v>476</v>
      </c>
      <c r="F27" s="83">
        <v>9852.1329999999998</v>
      </c>
    </row>
    <row r="28" spans="1:6" ht="55.5" customHeight="1" x14ac:dyDescent="0.25">
      <c r="A28" s="84" t="s">
        <v>477</v>
      </c>
      <c r="B28" s="85" t="s">
        <v>478</v>
      </c>
      <c r="C28" s="84"/>
      <c r="D28" s="84"/>
      <c r="E28" s="85" t="s">
        <v>478</v>
      </c>
      <c r="F28" s="86">
        <v>9852.1329999999998</v>
      </c>
    </row>
    <row r="29" spans="1:6" ht="107.25" customHeight="1" x14ac:dyDescent="0.25">
      <c r="A29" s="84" t="s">
        <v>479</v>
      </c>
      <c r="B29" s="85" t="s">
        <v>480</v>
      </c>
      <c r="C29" s="84"/>
      <c r="D29" s="84"/>
      <c r="E29" s="85" t="s">
        <v>480</v>
      </c>
      <c r="F29" s="86">
        <v>3572.6410000000001</v>
      </c>
    </row>
    <row r="30" spans="1:6" ht="129.75" customHeight="1" x14ac:dyDescent="0.25">
      <c r="A30" s="84" t="s">
        <v>481</v>
      </c>
      <c r="B30" s="85" t="s">
        <v>482</v>
      </c>
      <c r="C30" s="84"/>
      <c r="D30" s="84"/>
      <c r="E30" s="85" t="s">
        <v>482</v>
      </c>
      <c r="F30" s="86">
        <v>25.032</v>
      </c>
    </row>
    <row r="31" spans="1:6" ht="91.5" customHeight="1" x14ac:dyDescent="0.25">
      <c r="A31" s="84" t="s">
        <v>483</v>
      </c>
      <c r="B31" s="85" t="s">
        <v>484</v>
      </c>
      <c r="C31" s="84"/>
      <c r="D31" s="84"/>
      <c r="E31" s="85" t="s">
        <v>484</v>
      </c>
      <c r="F31" s="86">
        <v>6254.46</v>
      </c>
    </row>
    <row r="32" spans="1:6" ht="34.5" customHeight="1" x14ac:dyDescent="0.25">
      <c r="A32" s="25" t="s">
        <v>485</v>
      </c>
      <c r="B32" s="82" t="s">
        <v>486</v>
      </c>
      <c r="C32" s="25"/>
      <c r="D32" s="25"/>
      <c r="E32" s="82" t="s">
        <v>486</v>
      </c>
      <c r="F32" s="83">
        <v>13682</v>
      </c>
    </row>
    <row r="33" spans="1:6" ht="64.5" customHeight="1" x14ac:dyDescent="0.25">
      <c r="A33" s="84" t="s">
        <v>487</v>
      </c>
      <c r="B33" s="85" t="s">
        <v>488</v>
      </c>
      <c r="C33" s="84"/>
      <c r="D33" s="84"/>
      <c r="E33" s="85" t="s">
        <v>488</v>
      </c>
      <c r="F33" s="86">
        <v>5865</v>
      </c>
    </row>
    <row r="34" spans="1:6" ht="59.25" customHeight="1" x14ac:dyDescent="0.25">
      <c r="A34" s="84" t="s">
        <v>489</v>
      </c>
      <c r="B34" s="85" t="s">
        <v>490</v>
      </c>
      <c r="C34" s="84"/>
      <c r="D34" s="84"/>
      <c r="E34" s="85" t="s">
        <v>490</v>
      </c>
      <c r="F34" s="86">
        <v>5245</v>
      </c>
    </row>
    <row r="35" spans="1:6" ht="40.5" customHeight="1" x14ac:dyDescent="0.25">
      <c r="A35" s="84" t="s">
        <v>491</v>
      </c>
      <c r="B35" s="85" t="s">
        <v>490</v>
      </c>
      <c r="C35" s="84"/>
      <c r="D35" s="84"/>
      <c r="E35" s="85" t="s">
        <v>490</v>
      </c>
      <c r="F35" s="86">
        <v>5245</v>
      </c>
    </row>
    <row r="36" spans="1:6" ht="102" customHeight="1" x14ac:dyDescent="0.25">
      <c r="A36" s="84" t="s">
        <v>492</v>
      </c>
      <c r="B36" s="85" t="s">
        <v>493</v>
      </c>
      <c r="C36" s="84"/>
      <c r="D36" s="84"/>
      <c r="E36" s="85" t="s">
        <v>493</v>
      </c>
      <c r="F36" s="86">
        <v>620</v>
      </c>
    </row>
    <row r="37" spans="1:6" ht="93" customHeight="1" x14ac:dyDescent="0.25">
      <c r="A37" s="84" t="s">
        <v>494</v>
      </c>
      <c r="B37" s="85" t="s">
        <v>495</v>
      </c>
      <c r="C37" s="84"/>
      <c r="D37" s="84"/>
      <c r="E37" s="85" t="s">
        <v>495</v>
      </c>
      <c r="F37" s="86">
        <v>620</v>
      </c>
    </row>
    <row r="38" spans="1:6" ht="69" customHeight="1" x14ac:dyDescent="0.25">
      <c r="A38" s="84" t="s">
        <v>496</v>
      </c>
      <c r="B38" s="85" t="s">
        <v>497</v>
      </c>
      <c r="C38" s="84"/>
      <c r="D38" s="84"/>
      <c r="E38" s="85" t="s">
        <v>497</v>
      </c>
      <c r="F38" s="86">
        <v>7217</v>
      </c>
    </row>
    <row r="39" spans="1:6" ht="57.75" customHeight="1" x14ac:dyDescent="0.25">
      <c r="A39" s="84" t="s">
        <v>498</v>
      </c>
      <c r="B39" s="85" t="s">
        <v>497</v>
      </c>
      <c r="C39" s="84"/>
      <c r="D39" s="84"/>
      <c r="E39" s="85" t="s">
        <v>497</v>
      </c>
      <c r="F39" s="86">
        <v>7217</v>
      </c>
    </row>
    <row r="40" spans="1:6" ht="33" customHeight="1" x14ac:dyDescent="0.25">
      <c r="A40" s="84" t="s">
        <v>499</v>
      </c>
      <c r="B40" s="85" t="s">
        <v>500</v>
      </c>
      <c r="C40" s="84"/>
      <c r="D40" s="84"/>
      <c r="E40" s="85" t="s">
        <v>500</v>
      </c>
      <c r="F40" s="86">
        <v>80</v>
      </c>
    </row>
    <row r="41" spans="1:6" ht="39.75" customHeight="1" x14ac:dyDescent="0.25">
      <c r="A41" s="84" t="s">
        <v>501</v>
      </c>
      <c r="B41" s="85" t="s">
        <v>500</v>
      </c>
      <c r="C41" s="84"/>
      <c r="D41" s="84"/>
      <c r="E41" s="85" t="s">
        <v>500</v>
      </c>
      <c r="F41" s="86">
        <v>80</v>
      </c>
    </row>
    <row r="42" spans="1:6" ht="48.75" customHeight="1" x14ac:dyDescent="0.25">
      <c r="A42" s="84" t="s">
        <v>502</v>
      </c>
      <c r="B42" s="85" t="s">
        <v>503</v>
      </c>
      <c r="C42" s="84"/>
      <c r="D42" s="84"/>
      <c r="E42" s="85" t="s">
        <v>503</v>
      </c>
      <c r="F42" s="86">
        <v>520</v>
      </c>
    </row>
    <row r="43" spans="1:6" ht="33.75" customHeight="1" x14ac:dyDescent="0.25">
      <c r="A43" s="84" t="s">
        <v>504</v>
      </c>
      <c r="B43" s="85" t="s">
        <v>505</v>
      </c>
      <c r="C43" s="84"/>
      <c r="D43" s="84"/>
      <c r="E43" s="85" t="s">
        <v>505</v>
      </c>
      <c r="F43" s="86">
        <v>520</v>
      </c>
    </row>
    <row r="44" spans="1:6" ht="46.5" customHeight="1" x14ac:dyDescent="0.25">
      <c r="A44" s="25" t="s">
        <v>506</v>
      </c>
      <c r="B44" s="82" t="s">
        <v>507</v>
      </c>
      <c r="C44" s="25"/>
      <c r="D44" s="25"/>
      <c r="E44" s="82" t="s">
        <v>507</v>
      </c>
      <c r="F44" s="83">
        <v>2750</v>
      </c>
    </row>
    <row r="45" spans="1:6" ht="34.5" customHeight="1" x14ac:dyDescent="0.25">
      <c r="A45" s="84" t="s">
        <v>508</v>
      </c>
      <c r="B45" s="85" t="s">
        <v>509</v>
      </c>
      <c r="C45" s="84"/>
      <c r="D45" s="84"/>
      <c r="E45" s="85" t="s">
        <v>509</v>
      </c>
      <c r="F45" s="86">
        <v>2750</v>
      </c>
    </row>
    <row r="46" spans="1:6" ht="52.5" customHeight="1" x14ac:dyDescent="0.25">
      <c r="A46" s="84" t="s">
        <v>510</v>
      </c>
      <c r="B46" s="85" t="s">
        <v>511</v>
      </c>
      <c r="C46" s="84"/>
      <c r="D46" s="84"/>
      <c r="E46" s="85" t="s">
        <v>511</v>
      </c>
      <c r="F46" s="86">
        <v>2750</v>
      </c>
    </row>
    <row r="47" spans="1:6" ht="47.25" x14ac:dyDescent="0.25">
      <c r="A47" s="114" t="s">
        <v>512</v>
      </c>
      <c r="B47" s="115"/>
      <c r="C47" s="75"/>
      <c r="D47" s="75"/>
      <c r="E47" s="76" t="s">
        <v>512</v>
      </c>
      <c r="F47" s="81">
        <v>17759.746999999999</v>
      </c>
    </row>
    <row r="48" spans="1:6" ht="60.75" customHeight="1" x14ac:dyDescent="0.25">
      <c r="A48" s="25" t="s">
        <v>513</v>
      </c>
      <c r="B48" s="82" t="s">
        <v>514</v>
      </c>
      <c r="C48" s="25"/>
      <c r="D48" s="25"/>
      <c r="E48" s="82" t="s">
        <v>514</v>
      </c>
      <c r="F48" s="83">
        <v>12900</v>
      </c>
    </row>
    <row r="49" spans="1:6" ht="108.75" customHeight="1" x14ac:dyDescent="0.25">
      <c r="A49" s="84" t="s">
        <v>515</v>
      </c>
      <c r="B49" s="85" t="s">
        <v>516</v>
      </c>
      <c r="C49" s="84"/>
      <c r="D49" s="84"/>
      <c r="E49" s="85" t="s">
        <v>516</v>
      </c>
      <c r="F49" s="86">
        <v>12650</v>
      </c>
    </row>
    <row r="50" spans="1:6" ht="123.75" customHeight="1" x14ac:dyDescent="0.25">
      <c r="A50" s="84" t="s">
        <v>517</v>
      </c>
      <c r="B50" s="85" t="s">
        <v>518</v>
      </c>
      <c r="C50" s="84"/>
      <c r="D50" s="84"/>
      <c r="E50" s="85" t="s">
        <v>518</v>
      </c>
      <c r="F50" s="86">
        <v>4500</v>
      </c>
    </row>
    <row r="51" spans="1:6" ht="126" customHeight="1" x14ac:dyDescent="0.25">
      <c r="A51" s="84" t="s">
        <v>519</v>
      </c>
      <c r="B51" s="85" t="s">
        <v>520</v>
      </c>
      <c r="C51" s="84"/>
      <c r="D51" s="84"/>
      <c r="E51" s="85" t="s">
        <v>520</v>
      </c>
      <c r="F51" s="86">
        <v>2900</v>
      </c>
    </row>
    <row r="52" spans="1:6" ht="105.75" customHeight="1" x14ac:dyDescent="0.25">
      <c r="A52" s="84" t="s">
        <v>521</v>
      </c>
      <c r="B52" s="85" t="s">
        <v>522</v>
      </c>
      <c r="C52" s="84"/>
      <c r="D52" s="84"/>
      <c r="E52" s="85" t="s">
        <v>522</v>
      </c>
      <c r="F52" s="86">
        <v>1600</v>
      </c>
    </row>
    <row r="53" spans="1:6" ht="126" customHeight="1" x14ac:dyDescent="0.25">
      <c r="A53" s="84" t="s">
        <v>523</v>
      </c>
      <c r="B53" s="85" t="s">
        <v>524</v>
      </c>
      <c r="C53" s="84"/>
      <c r="D53" s="84"/>
      <c r="E53" s="85" t="s">
        <v>524</v>
      </c>
      <c r="F53" s="86">
        <v>100</v>
      </c>
    </row>
    <row r="54" spans="1:6" ht="96.75" customHeight="1" x14ac:dyDescent="0.25">
      <c r="A54" s="84" t="s">
        <v>525</v>
      </c>
      <c r="B54" s="85" t="s">
        <v>526</v>
      </c>
      <c r="C54" s="84"/>
      <c r="D54" s="84"/>
      <c r="E54" s="85" t="s">
        <v>526</v>
      </c>
      <c r="F54" s="86">
        <v>100</v>
      </c>
    </row>
    <row r="55" spans="1:6" ht="57" customHeight="1" x14ac:dyDescent="0.25">
      <c r="A55" s="84" t="s">
        <v>527</v>
      </c>
      <c r="B55" s="85" t="s">
        <v>528</v>
      </c>
      <c r="C55" s="84"/>
      <c r="D55" s="84"/>
      <c r="E55" s="85" t="s">
        <v>528</v>
      </c>
      <c r="F55" s="86">
        <v>8050</v>
      </c>
    </row>
    <row r="56" spans="1:6" ht="69.75" customHeight="1" x14ac:dyDescent="0.25">
      <c r="A56" s="84" t="s">
        <v>529</v>
      </c>
      <c r="B56" s="85" t="s">
        <v>530</v>
      </c>
      <c r="C56" s="84"/>
      <c r="D56" s="84"/>
      <c r="E56" s="85" t="s">
        <v>530</v>
      </c>
      <c r="F56" s="86">
        <v>8050</v>
      </c>
    </row>
    <row r="57" spans="1:6" ht="77.25" customHeight="1" x14ac:dyDescent="0.25">
      <c r="A57" s="84" t="s">
        <v>531</v>
      </c>
      <c r="B57" s="85" t="s">
        <v>532</v>
      </c>
      <c r="C57" s="84"/>
      <c r="D57" s="84"/>
      <c r="E57" s="85" t="s">
        <v>532</v>
      </c>
      <c r="F57" s="86">
        <v>250</v>
      </c>
    </row>
    <row r="58" spans="1:6" ht="118.5" customHeight="1" x14ac:dyDescent="0.25">
      <c r="A58" s="84" t="s">
        <v>533</v>
      </c>
      <c r="B58" s="85" t="s">
        <v>534</v>
      </c>
      <c r="C58" s="84"/>
      <c r="D58" s="84"/>
      <c r="E58" s="85" t="s">
        <v>534</v>
      </c>
      <c r="F58" s="86">
        <v>250</v>
      </c>
    </row>
    <row r="59" spans="1:6" ht="105" customHeight="1" x14ac:dyDescent="0.25">
      <c r="A59" s="84" t="s">
        <v>535</v>
      </c>
      <c r="B59" s="85" t="s">
        <v>536</v>
      </c>
      <c r="C59" s="84"/>
      <c r="D59" s="84"/>
      <c r="E59" s="85" t="s">
        <v>536</v>
      </c>
      <c r="F59" s="86">
        <v>250</v>
      </c>
    </row>
    <row r="60" spans="1:6" ht="42" customHeight="1" x14ac:dyDescent="0.25">
      <c r="A60" s="25" t="s">
        <v>537</v>
      </c>
      <c r="B60" s="82" t="s">
        <v>538</v>
      </c>
      <c r="C60" s="25"/>
      <c r="D60" s="25"/>
      <c r="E60" s="82" t="s">
        <v>538</v>
      </c>
      <c r="F60" s="83">
        <v>1921</v>
      </c>
    </row>
    <row r="61" spans="1:6" ht="22.5" customHeight="1" x14ac:dyDescent="0.25">
      <c r="A61" s="84" t="s">
        <v>539</v>
      </c>
      <c r="B61" s="85" t="s">
        <v>540</v>
      </c>
      <c r="C61" s="84"/>
      <c r="D61" s="84"/>
      <c r="E61" s="85" t="s">
        <v>540</v>
      </c>
      <c r="F61" s="86">
        <v>1921</v>
      </c>
    </row>
    <row r="62" spans="1:6" ht="60.75" customHeight="1" x14ac:dyDescent="0.25">
      <c r="A62" s="84" t="s">
        <v>541</v>
      </c>
      <c r="B62" s="85" t="s">
        <v>542</v>
      </c>
      <c r="C62" s="84"/>
      <c r="D62" s="84"/>
      <c r="E62" s="85" t="s">
        <v>542</v>
      </c>
      <c r="F62" s="86">
        <v>1033.2</v>
      </c>
    </row>
    <row r="63" spans="1:6" ht="38.25" customHeight="1" x14ac:dyDescent="0.25">
      <c r="A63" s="84" t="s">
        <v>543</v>
      </c>
      <c r="B63" s="85" t="s">
        <v>544</v>
      </c>
      <c r="C63" s="84"/>
      <c r="D63" s="84"/>
      <c r="E63" s="85" t="s">
        <v>544</v>
      </c>
      <c r="F63" s="86">
        <v>846.4</v>
      </c>
    </row>
    <row r="64" spans="1:6" ht="36" customHeight="1" x14ac:dyDescent="0.25">
      <c r="A64" s="84" t="s">
        <v>545</v>
      </c>
      <c r="B64" s="85" t="s">
        <v>546</v>
      </c>
      <c r="C64" s="84"/>
      <c r="D64" s="84"/>
      <c r="E64" s="85" t="s">
        <v>546</v>
      </c>
      <c r="F64" s="86">
        <v>41.4</v>
      </c>
    </row>
    <row r="65" spans="1:6" ht="39" customHeight="1" x14ac:dyDescent="0.25">
      <c r="A65" s="84" t="s">
        <v>547</v>
      </c>
      <c r="B65" s="85" t="s">
        <v>548</v>
      </c>
      <c r="C65" s="84"/>
      <c r="D65" s="84"/>
      <c r="E65" s="85" t="s">
        <v>548</v>
      </c>
      <c r="F65" s="86">
        <v>41.4</v>
      </c>
    </row>
    <row r="66" spans="1:6" ht="51.75" customHeight="1" x14ac:dyDescent="0.25">
      <c r="A66" s="25" t="s">
        <v>549</v>
      </c>
      <c r="B66" s="82" t="s">
        <v>550</v>
      </c>
      <c r="C66" s="25"/>
      <c r="D66" s="25"/>
      <c r="E66" s="82" t="s">
        <v>550</v>
      </c>
      <c r="F66" s="83">
        <v>52.247</v>
      </c>
    </row>
    <row r="67" spans="1:6" ht="34.5" customHeight="1" x14ac:dyDescent="0.25">
      <c r="A67" s="84" t="s">
        <v>551</v>
      </c>
      <c r="B67" s="85" t="s">
        <v>552</v>
      </c>
      <c r="C67" s="84"/>
      <c r="D67" s="84"/>
      <c r="E67" s="85" t="s">
        <v>552</v>
      </c>
      <c r="F67" s="86">
        <v>52.247</v>
      </c>
    </row>
    <row r="68" spans="1:6" ht="48" customHeight="1" x14ac:dyDescent="0.25">
      <c r="A68" s="84" t="s">
        <v>553</v>
      </c>
      <c r="B68" s="85" t="s">
        <v>554</v>
      </c>
      <c r="C68" s="84"/>
      <c r="D68" s="84"/>
      <c r="E68" s="85" t="s">
        <v>554</v>
      </c>
      <c r="F68" s="86">
        <v>52.247</v>
      </c>
    </row>
    <row r="69" spans="1:6" ht="51" customHeight="1" x14ac:dyDescent="0.25">
      <c r="A69" s="84" t="s">
        <v>555</v>
      </c>
      <c r="B69" s="85" t="s">
        <v>556</v>
      </c>
      <c r="C69" s="84"/>
      <c r="D69" s="84"/>
      <c r="E69" s="85" t="s">
        <v>556</v>
      </c>
      <c r="F69" s="86">
        <v>52.247</v>
      </c>
    </row>
    <row r="70" spans="1:6" ht="63.75" customHeight="1" x14ac:dyDescent="0.25">
      <c r="A70" s="25" t="s">
        <v>557</v>
      </c>
      <c r="B70" s="82" t="s">
        <v>558</v>
      </c>
      <c r="C70" s="25"/>
      <c r="D70" s="25"/>
      <c r="E70" s="82" t="s">
        <v>558</v>
      </c>
      <c r="F70" s="83">
        <v>470.5</v>
      </c>
    </row>
    <row r="71" spans="1:6" ht="96.75" customHeight="1" x14ac:dyDescent="0.25">
      <c r="A71" s="84" t="s">
        <v>559</v>
      </c>
      <c r="B71" s="85" t="s">
        <v>560</v>
      </c>
      <c r="C71" s="84"/>
      <c r="D71" s="84"/>
      <c r="E71" s="85" t="s">
        <v>560</v>
      </c>
      <c r="F71" s="86">
        <v>115.5</v>
      </c>
    </row>
    <row r="72" spans="1:6" ht="128.25" customHeight="1" x14ac:dyDescent="0.25">
      <c r="A72" s="84" t="s">
        <v>561</v>
      </c>
      <c r="B72" s="85" t="s">
        <v>562</v>
      </c>
      <c r="C72" s="84"/>
      <c r="D72" s="84"/>
      <c r="E72" s="85" t="s">
        <v>562</v>
      </c>
      <c r="F72" s="86">
        <v>115.5</v>
      </c>
    </row>
    <row r="73" spans="1:6" ht="118.5" customHeight="1" x14ac:dyDescent="0.25">
      <c r="A73" s="84" t="s">
        <v>563</v>
      </c>
      <c r="B73" s="85" t="s">
        <v>564</v>
      </c>
      <c r="C73" s="84"/>
      <c r="D73" s="84"/>
      <c r="E73" s="85" t="s">
        <v>564</v>
      </c>
      <c r="F73" s="86">
        <v>115.5</v>
      </c>
    </row>
    <row r="74" spans="1:6" ht="45.75" customHeight="1" x14ac:dyDescent="0.25">
      <c r="A74" s="84" t="s">
        <v>565</v>
      </c>
      <c r="B74" s="85" t="s">
        <v>566</v>
      </c>
      <c r="C74" s="84"/>
      <c r="D74" s="84"/>
      <c r="E74" s="85" t="s">
        <v>566</v>
      </c>
      <c r="F74" s="86">
        <v>355</v>
      </c>
    </row>
    <row r="75" spans="1:6" ht="48" customHeight="1" x14ac:dyDescent="0.25">
      <c r="A75" s="84" t="s">
        <v>567</v>
      </c>
      <c r="B75" s="85" t="s">
        <v>568</v>
      </c>
      <c r="C75" s="84"/>
      <c r="D75" s="84"/>
      <c r="E75" s="85" t="s">
        <v>568</v>
      </c>
      <c r="F75" s="86">
        <v>355</v>
      </c>
    </row>
    <row r="76" spans="1:6" ht="93.75" customHeight="1" x14ac:dyDescent="0.25">
      <c r="A76" s="84" t="s">
        <v>569</v>
      </c>
      <c r="B76" s="85" t="s">
        <v>570</v>
      </c>
      <c r="C76" s="84"/>
      <c r="D76" s="84"/>
      <c r="E76" s="85" t="s">
        <v>570</v>
      </c>
      <c r="F76" s="86">
        <v>300</v>
      </c>
    </row>
    <row r="77" spans="1:6" ht="64.5" customHeight="1" x14ac:dyDescent="0.25">
      <c r="A77" s="84" t="s">
        <v>571</v>
      </c>
      <c r="B77" s="85" t="s">
        <v>572</v>
      </c>
      <c r="C77" s="84"/>
      <c r="D77" s="84"/>
      <c r="E77" s="85" t="s">
        <v>572</v>
      </c>
      <c r="F77" s="86">
        <v>55</v>
      </c>
    </row>
    <row r="78" spans="1:6" ht="36.75" customHeight="1" x14ac:dyDescent="0.25">
      <c r="A78" s="25" t="s">
        <v>573</v>
      </c>
      <c r="B78" s="82" t="s">
        <v>574</v>
      </c>
      <c r="C78" s="25"/>
      <c r="D78" s="25"/>
      <c r="E78" s="82" t="s">
        <v>574</v>
      </c>
      <c r="F78" s="83">
        <v>2416</v>
      </c>
    </row>
    <row r="79" spans="1:6" ht="37.5" customHeight="1" x14ac:dyDescent="0.25">
      <c r="A79" s="84" t="s">
        <v>575</v>
      </c>
      <c r="B79" s="85" t="s">
        <v>576</v>
      </c>
      <c r="C79" s="84"/>
      <c r="D79" s="84"/>
      <c r="E79" s="85" t="s">
        <v>576</v>
      </c>
      <c r="F79" s="86">
        <v>46</v>
      </c>
    </row>
    <row r="80" spans="1:6" ht="93" customHeight="1" x14ac:dyDescent="0.25">
      <c r="A80" s="84" t="s">
        <v>577</v>
      </c>
      <c r="B80" s="85" t="s">
        <v>578</v>
      </c>
      <c r="C80" s="84"/>
      <c r="D80" s="84"/>
      <c r="E80" s="85" t="s">
        <v>578</v>
      </c>
      <c r="F80" s="86">
        <v>44</v>
      </c>
    </row>
    <row r="81" spans="1:6" ht="79.5" customHeight="1" x14ac:dyDescent="0.25">
      <c r="A81" s="84" t="s">
        <v>579</v>
      </c>
      <c r="B81" s="85" t="s">
        <v>580</v>
      </c>
      <c r="C81" s="84"/>
      <c r="D81" s="84"/>
      <c r="E81" s="85" t="s">
        <v>580</v>
      </c>
      <c r="F81" s="86">
        <v>2</v>
      </c>
    </row>
    <row r="82" spans="1:6" ht="105" customHeight="1" x14ac:dyDescent="0.25">
      <c r="A82" s="84" t="s">
        <v>581</v>
      </c>
      <c r="B82" s="85" t="s">
        <v>582</v>
      </c>
      <c r="C82" s="84"/>
      <c r="D82" s="84"/>
      <c r="E82" s="85" t="s">
        <v>582</v>
      </c>
      <c r="F82" s="86">
        <v>70</v>
      </c>
    </row>
    <row r="83" spans="1:6" ht="84" customHeight="1" x14ac:dyDescent="0.25">
      <c r="A83" s="84" t="s">
        <v>583</v>
      </c>
      <c r="B83" s="85" t="s">
        <v>584</v>
      </c>
      <c r="C83" s="84"/>
      <c r="D83" s="84"/>
      <c r="E83" s="85" t="s">
        <v>584</v>
      </c>
      <c r="F83" s="86">
        <v>70</v>
      </c>
    </row>
    <row r="84" spans="1:6" ht="100.5" customHeight="1" x14ac:dyDescent="0.25">
      <c r="A84" s="84" t="s">
        <v>585</v>
      </c>
      <c r="B84" s="85" t="s">
        <v>586</v>
      </c>
      <c r="C84" s="84"/>
      <c r="D84" s="84"/>
      <c r="E84" s="85" t="s">
        <v>586</v>
      </c>
      <c r="F84" s="86">
        <v>121</v>
      </c>
    </row>
    <row r="85" spans="1:6" ht="44.25" customHeight="1" x14ac:dyDescent="0.25">
      <c r="A85" s="84" t="s">
        <v>587</v>
      </c>
      <c r="B85" s="85" t="s">
        <v>588</v>
      </c>
      <c r="C85" s="84"/>
      <c r="D85" s="84"/>
      <c r="E85" s="85" t="s">
        <v>588</v>
      </c>
      <c r="F85" s="86">
        <v>121</v>
      </c>
    </row>
    <row r="86" spans="1:6" ht="99" customHeight="1" x14ac:dyDescent="0.25">
      <c r="A86" s="84" t="s">
        <v>589</v>
      </c>
      <c r="B86" s="85" t="s">
        <v>590</v>
      </c>
      <c r="C86" s="84"/>
      <c r="D86" s="84"/>
      <c r="E86" s="85" t="s">
        <v>590</v>
      </c>
      <c r="F86" s="86">
        <v>355</v>
      </c>
    </row>
    <row r="87" spans="1:6" ht="45.75" customHeight="1" x14ac:dyDescent="0.25">
      <c r="A87" s="84" t="s">
        <v>591</v>
      </c>
      <c r="B87" s="85" t="s">
        <v>592</v>
      </c>
      <c r="C87" s="84"/>
      <c r="D87" s="84"/>
      <c r="E87" s="85" t="s">
        <v>592</v>
      </c>
      <c r="F87" s="86">
        <v>200</v>
      </c>
    </row>
    <row r="88" spans="1:6" ht="50.25" customHeight="1" x14ac:dyDescent="0.25">
      <c r="A88" s="84" t="s">
        <v>593</v>
      </c>
      <c r="B88" s="85" t="s">
        <v>594</v>
      </c>
      <c r="C88" s="84"/>
      <c r="D88" s="84"/>
      <c r="E88" s="85" t="s">
        <v>594</v>
      </c>
      <c r="F88" s="86">
        <v>200</v>
      </c>
    </row>
    <row r="89" spans="1:6" ht="89.25" customHeight="1" x14ac:dyDescent="0.25">
      <c r="A89" s="84" t="s">
        <v>595</v>
      </c>
      <c r="B89" s="85" t="s">
        <v>596</v>
      </c>
      <c r="C89" s="84"/>
      <c r="D89" s="84"/>
      <c r="E89" s="85" t="s">
        <v>596</v>
      </c>
      <c r="F89" s="86">
        <v>55</v>
      </c>
    </row>
    <row r="90" spans="1:6" ht="90" customHeight="1" x14ac:dyDescent="0.25">
      <c r="A90" s="84" t="s">
        <v>597</v>
      </c>
      <c r="B90" s="85" t="s">
        <v>598</v>
      </c>
      <c r="C90" s="84"/>
      <c r="D90" s="84"/>
      <c r="E90" s="85" t="s">
        <v>598</v>
      </c>
      <c r="F90" s="86">
        <v>55</v>
      </c>
    </row>
    <row r="91" spans="1:6" ht="35.25" customHeight="1" x14ac:dyDescent="0.25">
      <c r="A91" s="84" t="s">
        <v>599</v>
      </c>
      <c r="B91" s="85" t="s">
        <v>600</v>
      </c>
      <c r="C91" s="84"/>
      <c r="D91" s="84"/>
      <c r="E91" s="85" t="s">
        <v>600</v>
      </c>
      <c r="F91" s="86">
        <v>1.25</v>
      </c>
    </row>
    <row r="92" spans="1:6" ht="108" customHeight="1" x14ac:dyDescent="0.25">
      <c r="A92" s="84" t="s">
        <v>601</v>
      </c>
      <c r="B92" s="85" t="s">
        <v>602</v>
      </c>
      <c r="C92" s="84"/>
      <c r="D92" s="84"/>
      <c r="E92" s="85" t="s">
        <v>602</v>
      </c>
      <c r="F92" s="86">
        <v>1.25</v>
      </c>
    </row>
    <row r="93" spans="1:6" ht="78" customHeight="1" x14ac:dyDescent="0.25">
      <c r="A93" s="84" t="s">
        <v>603</v>
      </c>
      <c r="B93" s="85" t="s">
        <v>604</v>
      </c>
      <c r="C93" s="84"/>
      <c r="D93" s="84"/>
      <c r="E93" s="85" t="s">
        <v>604</v>
      </c>
      <c r="F93" s="86">
        <v>250</v>
      </c>
    </row>
    <row r="94" spans="1:6" ht="41.25" customHeight="1" x14ac:dyDescent="0.25">
      <c r="A94" s="84" t="s">
        <v>605</v>
      </c>
      <c r="B94" s="85" t="s">
        <v>606</v>
      </c>
      <c r="C94" s="84"/>
      <c r="D94" s="84"/>
      <c r="E94" s="85" t="s">
        <v>606</v>
      </c>
      <c r="F94" s="86">
        <v>1317.75</v>
      </c>
    </row>
    <row r="95" spans="1:6" ht="58.5" customHeight="1" x14ac:dyDescent="0.25">
      <c r="A95" s="84" t="s">
        <v>607</v>
      </c>
      <c r="B95" s="85" t="s">
        <v>608</v>
      </c>
      <c r="C95" s="84"/>
      <c r="D95" s="84"/>
      <c r="E95" s="85" t="s">
        <v>608</v>
      </c>
      <c r="F95" s="86">
        <v>1317.75</v>
      </c>
    </row>
    <row r="96" spans="1:6" ht="71.25" customHeight="1" x14ac:dyDescent="0.3">
      <c r="A96" s="78" t="s">
        <v>609</v>
      </c>
      <c r="B96" s="79" t="s">
        <v>610</v>
      </c>
      <c r="C96" s="78"/>
      <c r="D96" s="78"/>
      <c r="E96" s="79" t="s">
        <v>610</v>
      </c>
      <c r="F96" s="80">
        <f>F97</f>
        <v>373451.51899999997</v>
      </c>
    </row>
    <row r="97" spans="1:6" ht="45" customHeight="1" x14ac:dyDescent="0.25">
      <c r="A97" s="25" t="s">
        <v>611</v>
      </c>
      <c r="B97" s="82" t="s">
        <v>612</v>
      </c>
      <c r="C97" s="25"/>
      <c r="D97" s="25"/>
      <c r="E97" s="82" t="s">
        <v>612</v>
      </c>
      <c r="F97" s="83">
        <v>373451.51899999997</v>
      </c>
    </row>
    <row r="98" spans="1:6" ht="43.5" customHeight="1" x14ac:dyDescent="0.25">
      <c r="A98" s="84" t="s">
        <v>613</v>
      </c>
      <c r="B98" s="85" t="s">
        <v>614</v>
      </c>
      <c r="C98" s="84"/>
      <c r="D98" s="84"/>
      <c r="E98" s="85" t="s">
        <v>614</v>
      </c>
      <c r="F98" s="86">
        <v>57797.8</v>
      </c>
    </row>
    <row r="99" spans="1:6" ht="27.75" customHeight="1" x14ac:dyDescent="0.25">
      <c r="A99" s="84" t="s">
        <v>615</v>
      </c>
      <c r="B99" s="85" t="s">
        <v>616</v>
      </c>
      <c r="C99" s="84"/>
      <c r="D99" s="84"/>
      <c r="E99" s="85" t="s">
        <v>616</v>
      </c>
      <c r="F99" s="86">
        <v>489.1</v>
      </c>
    </row>
    <row r="100" spans="1:6" ht="51.75" customHeight="1" x14ac:dyDescent="0.25">
      <c r="A100" s="84" t="s">
        <v>617</v>
      </c>
      <c r="B100" s="85" t="s">
        <v>618</v>
      </c>
      <c r="C100" s="84"/>
      <c r="D100" s="84"/>
      <c r="E100" s="85" t="s">
        <v>618</v>
      </c>
      <c r="F100" s="86">
        <v>489.1</v>
      </c>
    </row>
    <row r="101" spans="1:6" ht="74.25" customHeight="1" x14ac:dyDescent="0.25">
      <c r="A101" s="84" t="s">
        <v>617</v>
      </c>
      <c r="B101" s="85" t="s">
        <v>619</v>
      </c>
      <c r="C101" s="84"/>
      <c r="D101" s="84"/>
      <c r="E101" s="85" t="s">
        <v>619</v>
      </c>
      <c r="F101" s="86">
        <v>489.1</v>
      </c>
    </row>
    <row r="102" spans="1:6" ht="48.75" customHeight="1" x14ac:dyDescent="0.25">
      <c r="A102" s="84" t="s">
        <v>620</v>
      </c>
      <c r="B102" s="85" t="s">
        <v>621</v>
      </c>
      <c r="C102" s="84"/>
      <c r="D102" s="84"/>
      <c r="E102" s="85" t="s">
        <v>621</v>
      </c>
      <c r="F102" s="86">
        <v>57308.7</v>
      </c>
    </row>
    <row r="103" spans="1:6" ht="63" customHeight="1" x14ac:dyDescent="0.25">
      <c r="A103" s="84" t="s">
        <v>622</v>
      </c>
      <c r="B103" s="85" t="s">
        <v>623</v>
      </c>
      <c r="C103" s="84"/>
      <c r="D103" s="84"/>
      <c r="E103" s="85" t="s">
        <v>623</v>
      </c>
      <c r="F103" s="86">
        <v>57308.7</v>
      </c>
    </row>
    <row r="104" spans="1:6" ht="48" customHeight="1" x14ac:dyDescent="0.25">
      <c r="A104" s="84" t="s">
        <v>622</v>
      </c>
      <c r="B104" s="85" t="s">
        <v>624</v>
      </c>
      <c r="C104" s="84"/>
      <c r="D104" s="84"/>
      <c r="E104" s="85" t="s">
        <v>624</v>
      </c>
      <c r="F104" s="86">
        <v>57308.7</v>
      </c>
    </row>
    <row r="105" spans="1:6" ht="55.5" customHeight="1" x14ac:dyDescent="0.25">
      <c r="A105" s="84" t="s">
        <v>625</v>
      </c>
      <c r="B105" s="85" t="s">
        <v>626</v>
      </c>
      <c r="C105" s="84"/>
      <c r="D105" s="84"/>
      <c r="E105" s="85" t="s">
        <v>626</v>
      </c>
      <c r="F105" s="86">
        <v>42219.864000000001</v>
      </c>
    </row>
    <row r="106" spans="1:6" ht="59.25" customHeight="1" x14ac:dyDescent="0.25">
      <c r="A106" s="84" t="s">
        <v>627</v>
      </c>
      <c r="B106" s="85" t="s">
        <v>628</v>
      </c>
      <c r="C106" s="84"/>
      <c r="D106" s="84"/>
      <c r="E106" s="85" t="s">
        <v>628</v>
      </c>
      <c r="F106" s="86">
        <v>1221.5830000000001</v>
      </c>
    </row>
    <row r="107" spans="1:6" ht="86.25" customHeight="1" x14ac:dyDescent="0.25">
      <c r="A107" s="84" t="s">
        <v>629</v>
      </c>
      <c r="B107" s="85" t="s">
        <v>630</v>
      </c>
      <c r="C107" s="84"/>
      <c r="D107" s="84"/>
      <c r="E107" s="85" t="s">
        <v>630</v>
      </c>
      <c r="F107" s="86">
        <v>1221.5830000000001</v>
      </c>
    </row>
    <row r="108" spans="1:6" ht="46.5" customHeight="1" x14ac:dyDescent="0.25">
      <c r="A108" s="84" t="s">
        <v>629</v>
      </c>
      <c r="B108" s="85" t="s">
        <v>631</v>
      </c>
      <c r="C108" s="84"/>
      <c r="D108" s="84"/>
      <c r="E108" s="85" t="s">
        <v>632</v>
      </c>
      <c r="F108" s="86">
        <v>1221.5830000000001</v>
      </c>
    </row>
    <row r="109" spans="1:6" ht="64.5" customHeight="1" x14ac:dyDescent="0.25">
      <c r="A109" s="84" t="s">
        <v>633</v>
      </c>
      <c r="B109" s="85" t="s">
        <v>634</v>
      </c>
      <c r="C109" s="84"/>
      <c r="D109" s="84"/>
      <c r="E109" s="85" t="s">
        <v>634</v>
      </c>
      <c r="F109" s="86">
        <v>482.32900000000001</v>
      </c>
    </row>
    <row r="110" spans="1:6" ht="57.75" customHeight="1" x14ac:dyDescent="0.25">
      <c r="A110" s="84" t="s">
        <v>635</v>
      </c>
      <c r="B110" s="85" t="s">
        <v>636</v>
      </c>
      <c r="C110" s="84"/>
      <c r="D110" s="84"/>
      <c r="E110" s="85" t="s">
        <v>636</v>
      </c>
      <c r="F110" s="86">
        <v>482.32900000000001</v>
      </c>
    </row>
    <row r="111" spans="1:6" ht="112.5" customHeight="1" x14ac:dyDescent="0.25">
      <c r="A111" s="84" t="s">
        <v>635</v>
      </c>
      <c r="B111" s="85" t="s">
        <v>637</v>
      </c>
      <c r="C111" s="84"/>
      <c r="D111" s="84"/>
      <c r="E111" s="85" t="s">
        <v>638</v>
      </c>
      <c r="F111" s="86">
        <v>482.32900000000001</v>
      </c>
    </row>
    <row r="112" spans="1:6" ht="18" customHeight="1" x14ac:dyDescent="0.25">
      <c r="A112" s="84" t="s">
        <v>639</v>
      </c>
      <c r="B112" s="85" t="s">
        <v>640</v>
      </c>
      <c r="C112" s="84"/>
      <c r="D112" s="84"/>
      <c r="E112" s="85" t="s">
        <v>640</v>
      </c>
      <c r="F112" s="86">
        <v>202.958</v>
      </c>
    </row>
    <row r="113" spans="1:6" ht="44.25" customHeight="1" x14ac:dyDescent="0.25">
      <c r="A113" s="84" t="s">
        <v>641</v>
      </c>
      <c r="B113" s="85" t="s">
        <v>642</v>
      </c>
      <c r="C113" s="84"/>
      <c r="D113" s="84"/>
      <c r="E113" s="85" t="s">
        <v>642</v>
      </c>
      <c r="F113" s="86">
        <v>202.958</v>
      </c>
    </row>
    <row r="114" spans="1:6" ht="52.5" customHeight="1" x14ac:dyDescent="0.25">
      <c r="A114" s="84" t="s">
        <v>641</v>
      </c>
      <c r="B114" s="85" t="s">
        <v>643</v>
      </c>
      <c r="C114" s="84"/>
      <c r="D114" s="84"/>
      <c r="E114" s="85" t="s">
        <v>643</v>
      </c>
      <c r="F114" s="86">
        <v>72.58</v>
      </c>
    </row>
    <row r="115" spans="1:6" ht="63" customHeight="1" x14ac:dyDescent="0.25">
      <c r="A115" s="84" t="s">
        <v>641</v>
      </c>
      <c r="B115" s="85" t="s">
        <v>644</v>
      </c>
      <c r="C115" s="84"/>
      <c r="D115" s="84"/>
      <c r="E115" s="85" t="s">
        <v>644</v>
      </c>
      <c r="F115" s="86">
        <v>6.0579999999999998</v>
      </c>
    </row>
    <row r="116" spans="1:6" ht="50.25" customHeight="1" x14ac:dyDescent="0.25">
      <c r="A116" s="84" t="s">
        <v>641</v>
      </c>
      <c r="B116" s="85" t="s">
        <v>645</v>
      </c>
      <c r="C116" s="84"/>
      <c r="D116" s="84"/>
      <c r="E116" s="85" t="s">
        <v>645</v>
      </c>
      <c r="F116" s="86">
        <v>74.319999999999993</v>
      </c>
    </row>
    <row r="117" spans="1:6" ht="50.25" customHeight="1" x14ac:dyDescent="0.25">
      <c r="A117" s="84" t="s">
        <v>641</v>
      </c>
      <c r="B117" s="85" t="s">
        <v>646</v>
      </c>
      <c r="C117" s="84"/>
      <c r="D117" s="84"/>
      <c r="E117" s="85" t="s">
        <v>646</v>
      </c>
      <c r="F117" s="86">
        <v>50</v>
      </c>
    </row>
    <row r="118" spans="1:6" ht="26.25" customHeight="1" x14ac:dyDescent="0.25">
      <c r="A118" s="84" t="s">
        <v>647</v>
      </c>
      <c r="B118" s="85" t="s">
        <v>648</v>
      </c>
      <c r="C118" s="84"/>
      <c r="D118" s="84"/>
      <c r="E118" s="85" t="s">
        <v>648</v>
      </c>
      <c r="F118" s="86">
        <v>40812.993999999999</v>
      </c>
    </row>
    <row r="119" spans="1:6" ht="31.5" customHeight="1" x14ac:dyDescent="0.25">
      <c r="A119" s="84" t="s">
        <v>649</v>
      </c>
      <c r="B119" s="85" t="s">
        <v>650</v>
      </c>
      <c r="C119" s="84"/>
      <c r="D119" s="84"/>
      <c r="E119" s="85" t="s">
        <v>650</v>
      </c>
      <c r="F119" s="86">
        <v>40812.993999999999</v>
      </c>
    </row>
    <row r="120" spans="1:6" ht="90.75" customHeight="1" x14ac:dyDescent="0.25">
      <c r="A120" s="84" t="s">
        <v>649</v>
      </c>
      <c r="B120" s="85" t="s">
        <v>651</v>
      </c>
      <c r="C120" s="84"/>
      <c r="D120" s="84"/>
      <c r="E120" s="85" t="s">
        <v>651</v>
      </c>
      <c r="F120" s="86">
        <v>426</v>
      </c>
    </row>
    <row r="121" spans="1:6" ht="54" customHeight="1" x14ac:dyDescent="0.25">
      <c r="A121" s="84" t="s">
        <v>649</v>
      </c>
      <c r="B121" s="85" t="s">
        <v>652</v>
      </c>
      <c r="C121" s="84"/>
      <c r="D121" s="84"/>
      <c r="E121" s="85" t="s">
        <v>652</v>
      </c>
      <c r="F121" s="86">
        <v>686.1</v>
      </c>
    </row>
    <row r="122" spans="1:6" ht="87" customHeight="1" x14ac:dyDescent="0.25">
      <c r="A122" s="84" t="s">
        <v>649</v>
      </c>
      <c r="B122" s="85" t="s">
        <v>653</v>
      </c>
      <c r="C122" s="84"/>
      <c r="D122" s="84"/>
      <c r="E122" s="85" t="s">
        <v>653</v>
      </c>
      <c r="F122" s="86">
        <v>8913.1</v>
      </c>
    </row>
    <row r="123" spans="1:6" ht="61.5" customHeight="1" x14ac:dyDescent="0.25">
      <c r="A123" s="84" t="s">
        <v>649</v>
      </c>
      <c r="B123" s="85" t="s">
        <v>654</v>
      </c>
      <c r="C123" s="84"/>
      <c r="D123" s="84"/>
      <c r="E123" s="85" t="s">
        <v>654</v>
      </c>
      <c r="F123" s="86">
        <v>43.47</v>
      </c>
    </row>
    <row r="124" spans="1:6" ht="75" customHeight="1" x14ac:dyDescent="0.25">
      <c r="A124" s="84" t="s">
        <v>649</v>
      </c>
      <c r="B124" s="85" t="s">
        <v>655</v>
      </c>
      <c r="C124" s="84"/>
      <c r="D124" s="84"/>
      <c r="E124" s="85" t="s">
        <v>655</v>
      </c>
      <c r="F124" s="86">
        <v>8136.3</v>
      </c>
    </row>
    <row r="125" spans="1:6" ht="87" customHeight="1" x14ac:dyDescent="0.25">
      <c r="A125" s="84" t="s">
        <v>649</v>
      </c>
      <c r="B125" s="85" t="s">
        <v>656</v>
      </c>
      <c r="C125" s="84"/>
      <c r="D125" s="84"/>
      <c r="E125" s="85" t="s">
        <v>656</v>
      </c>
      <c r="F125" s="86">
        <v>600</v>
      </c>
    </row>
    <row r="126" spans="1:6" ht="75.75" customHeight="1" x14ac:dyDescent="0.25">
      <c r="A126" s="84" t="s">
        <v>649</v>
      </c>
      <c r="B126" s="85" t="s">
        <v>657</v>
      </c>
      <c r="C126" s="84"/>
      <c r="D126" s="84"/>
      <c r="E126" s="85" t="s">
        <v>657</v>
      </c>
      <c r="F126" s="86">
        <v>3283.03</v>
      </c>
    </row>
    <row r="127" spans="1:6" ht="33.75" customHeight="1" x14ac:dyDescent="0.25">
      <c r="A127" s="84" t="s">
        <v>649</v>
      </c>
      <c r="B127" s="85" t="s">
        <v>658</v>
      </c>
      <c r="C127" s="84"/>
      <c r="D127" s="84"/>
      <c r="E127" s="85" t="s">
        <v>658</v>
      </c>
      <c r="F127" s="86">
        <v>14072.34</v>
      </c>
    </row>
    <row r="128" spans="1:6" ht="64.5" customHeight="1" x14ac:dyDescent="0.25">
      <c r="A128" s="84" t="s">
        <v>649</v>
      </c>
      <c r="B128" s="85" t="s">
        <v>229</v>
      </c>
      <c r="C128" s="84"/>
      <c r="D128" s="84"/>
      <c r="E128" s="85" t="s">
        <v>229</v>
      </c>
      <c r="F128" s="86">
        <v>300</v>
      </c>
    </row>
    <row r="129" spans="1:6" ht="60.75" customHeight="1" x14ac:dyDescent="0.25">
      <c r="A129" s="84" t="s">
        <v>649</v>
      </c>
      <c r="B129" s="85" t="s">
        <v>659</v>
      </c>
      <c r="C129" s="84"/>
      <c r="D129" s="84"/>
      <c r="E129" s="85" t="s">
        <v>659</v>
      </c>
      <c r="F129" s="86">
        <v>2622.8220000000001</v>
      </c>
    </row>
    <row r="130" spans="1:6" ht="65.25" customHeight="1" x14ac:dyDescent="0.25">
      <c r="A130" s="84" t="s">
        <v>649</v>
      </c>
      <c r="B130" s="85" t="s">
        <v>660</v>
      </c>
      <c r="C130" s="84"/>
      <c r="D130" s="84"/>
      <c r="E130" s="85" t="s">
        <v>660</v>
      </c>
      <c r="F130" s="86">
        <v>1229.8320000000001</v>
      </c>
    </row>
    <row r="131" spans="1:6" ht="52.5" customHeight="1" x14ac:dyDescent="0.25">
      <c r="A131" s="84" t="s">
        <v>649</v>
      </c>
      <c r="B131" s="85" t="s">
        <v>50</v>
      </c>
      <c r="C131" s="84"/>
      <c r="D131" s="84"/>
      <c r="E131" s="85"/>
      <c r="F131" s="86">
        <v>500</v>
      </c>
    </row>
    <row r="132" spans="1:6" ht="32.25" customHeight="1" x14ac:dyDescent="0.25">
      <c r="A132" s="84" t="s">
        <v>661</v>
      </c>
      <c r="B132" s="85" t="s">
        <v>662</v>
      </c>
      <c r="C132" s="84"/>
      <c r="D132" s="84"/>
      <c r="E132" s="85" t="s">
        <v>662</v>
      </c>
      <c r="F132" s="86">
        <v>272894.196</v>
      </c>
    </row>
    <row r="133" spans="1:6" ht="73.5" customHeight="1" x14ac:dyDescent="0.25">
      <c r="A133" s="84" t="s">
        <v>663</v>
      </c>
      <c r="B133" s="85" t="s">
        <v>664</v>
      </c>
      <c r="C133" s="84"/>
      <c r="D133" s="84"/>
      <c r="E133" s="85" t="s">
        <v>664</v>
      </c>
      <c r="F133" s="86">
        <v>11062.7</v>
      </c>
    </row>
    <row r="134" spans="1:6" ht="49.5" customHeight="1" x14ac:dyDescent="0.25">
      <c r="A134" s="84" t="s">
        <v>665</v>
      </c>
      <c r="B134" s="85" t="s">
        <v>666</v>
      </c>
      <c r="C134" s="84"/>
      <c r="D134" s="84"/>
      <c r="E134" s="85" t="s">
        <v>666</v>
      </c>
      <c r="F134" s="86">
        <v>11062.7</v>
      </c>
    </row>
    <row r="135" spans="1:6" ht="96.75" customHeight="1" x14ac:dyDescent="0.25">
      <c r="A135" s="84" t="s">
        <v>665</v>
      </c>
      <c r="B135" s="85" t="s">
        <v>667</v>
      </c>
      <c r="C135" s="84"/>
      <c r="D135" s="84"/>
      <c r="E135" s="85" t="s">
        <v>667</v>
      </c>
      <c r="F135" s="86">
        <v>215.07499999999999</v>
      </c>
    </row>
    <row r="136" spans="1:6" ht="139.5" customHeight="1" x14ac:dyDescent="0.25">
      <c r="A136" s="84" t="s">
        <v>665</v>
      </c>
      <c r="B136" s="85" t="s">
        <v>668</v>
      </c>
      <c r="C136" s="84"/>
      <c r="D136" s="84"/>
      <c r="E136" s="85" t="s">
        <v>668</v>
      </c>
      <c r="F136" s="86">
        <v>2.5</v>
      </c>
    </row>
    <row r="137" spans="1:6" ht="101.25" customHeight="1" x14ac:dyDescent="0.25">
      <c r="A137" s="84" t="s">
        <v>665</v>
      </c>
      <c r="B137" s="85" t="s">
        <v>669</v>
      </c>
      <c r="C137" s="84"/>
      <c r="D137" s="84"/>
      <c r="E137" s="85" t="s">
        <v>669</v>
      </c>
      <c r="F137" s="86">
        <v>4</v>
      </c>
    </row>
    <row r="138" spans="1:6" ht="103.5" customHeight="1" x14ac:dyDescent="0.25">
      <c r="A138" s="84" t="s">
        <v>665</v>
      </c>
      <c r="B138" s="85" t="s">
        <v>670</v>
      </c>
      <c r="C138" s="84"/>
      <c r="D138" s="84"/>
      <c r="E138" s="85" t="s">
        <v>670</v>
      </c>
      <c r="F138" s="86">
        <v>595.9</v>
      </c>
    </row>
    <row r="139" spans="1:6" ht="123.75" customHeight="1" x14ac:dyDescent="0.25">
      <c r="A139" s="84" t="s">
        <v>665</v>
      </c>
      <c r="B139" s="85" t="s">
        <v>671</v>
      </c>
      <c r="C139" s="84"/>
      <c r="D139" s="84"/>
      <c r="E139" s="85" t="s">
        <v>671</v>
      </c>
      <c r="F139" s="86">
        <v>40.1</v>
      </c>
    </row>
    <row r="140" spans="1:6" ht="96" customHeight="1" x14ac:dyDescent="0.25">
      <c r="A140" s="84" t="s">
        <v>665</v>
      </c>
      <c r="B140" s="85" t="s">
        <v>672</v>
      </c>
      <c r="C140" s="84"/>
      <c r="D140" s="84"/>
      <c r="E140" s="85" t="s">
        <v>672</v>
      </c>
      <c r="F140" s="86">
        <v>5405.8</v>
      </c>
    </row>
    <row r="141" spans="1:6" ht="72" customHeight="1" x14ac:dyDescent="0.25">
      <c r="A141" s="84" t="s">
        <v>665</v>
      </c>
      <c r="B141" s="85" t="s">
        <v>673</v>
      </c>
      <c r="C141" s="84"/>
      <c r="D141" s="84"/>
      <c r="E141" s="85" t="s">
        <v>673</v>
      </c>
      <c r="F141" s="86">
        <v>11.4</v>
      </c>
    </row>
    <row r="142" spans="1:6" ht="120.75" customHeight="1" x14ac:dyDescent="0.25">
      <c r="A142" s="84" t="s">
        <v>665</v>
      </c>
      <c r="B142" s="85" t="s">
        <v>674</v>
      </c>
      <c r="C142" s="84"/>
      <c r="D142" s="84"/>
      <c r="E142" s="85" t="s">
        <v>674</v>
      </c>
      <c r="F142" s="86">
        <v>60.838000000000001</v>
      </c>
    </row>
    <row r="143" spans="1:6" ht="96" customHeight="1" x14ac:dyDescent="0.25">
      <c r="A143" s="84" t="s">
        <v>665</v>
      </c>
      <c r="B143" s="85" t="s">
        <v>675</v>
      </c>
      <c r="C143" s="84"/>
      <c r="D143" s="84"/>
      <c r="E143" s="85" t="s">
        <v>675</v>
      </c>
      <c r="F143" s="86">
        <v>150</v>
      </c>
    </row>
    <row r="144" spans="1:6" ht="81.75" customHeight="1" x14ac:dyDescent="0.25">
      <c r="A144" s="84" t="s">
        <v>665</v>
      </c>
      <c r="B144" s="85" t="s">
        <v>676</v>
      </c>
      <c r="C144" s="84"/>
      <c r="D144" s="84"/>
      <c r="E144" s="85" t="s">
        <v>676</v>
      </c>
      <c r="F144" s="86">
        <v>2387</v>
      </c>
    </row>
    <row r="145" spans="1:6" ht="132" customHeight="1" x14ac:dyDescent="0.25">
      <c r="A145" s="84" t="s">
        <v>665</v>
      </c>
      <c r="B145" s="85" t="s">
        <v>677</v>
      </c>
      <c r="C145" s="84"/>
      <c r="D145" s="84"/>
      <c r="E145" s="85" t="s">
        <v>677</v>
      </c>
      <c r="F145" s="86">
        <v>145.50800000000001</v>
      </c>
    </row>
    <row r="146" spans="1:6" ht="68.25" customHeight="1" x14ac:dyDescent="0.25">
      <c r="A146" s="84" t="s">
        <v>665</v>
      </c>
      <c r="B146" s="85" t="s">
        <v>678</v>
      </c>
      <c r="C146" s="84"/>
      <c r="D146" s="84"/>
      <c r="E146" s="85" t="s">
        <v>678</v>
      </c>
      <c r="F146" s="86">
        <v>411.25400000000002</v>
      </c>
    </row>
    <row r="147" spans="1:6" ht="126.75" customHeight="1" x14ac:dyDescent="0.25">
      <c r="A147" s="84" t="s">
        <v>665</v>
      </c>
      <c r="B147" s="85" t="s">
        <v>679</v>
      </c>
      <c r="C147" s="84"/>
      <c r="D147" s="84"/>
      <c r="E147" s="85" t="s">
        <v>679</v>
      </c>
      <c r="F147" s="86">
        <v>4.5</v>
      </c>
    </row>
    <row r="148" spans="1:6" ht="110.25" customHeight="1" x14ac:dyDescent="0.25">
      <c r="A148" s="84" t="s">
        <v>665</v>
      </c>
      <c r="B148" s="85" t="s">
        <v>680</v>
      </c>
      <c r="C148" s="84"/>
      <c r="D148" s="84"/>
      <c r="E148" s="85" t="s">
        <v>680</v>
      </c>
      <c r="F148" s="86">
        <v>18.2</v>
      </c>
    </row>
    <row r="149" spans="1:6" ht="91.5" customHeight="1" x14ac:dyDescent="0.25">
      <c r="A149" s="84" t="s">
        <v>665</v>
      </c>
      <c r="B149" s="85" t="s">
        <v>681</v>
      </c>
      <c r="C149" s="84"/>
      <c r="D149" s="84"/>
      <c r="E149" s="85" t="s">
        <v>681</v>
      </c>
      <c r="F149" s="86">
        <v>4.5</v>
      </c>
    </row>
    <row r="150" spans="1:6" ht="40.5" customHeight="1" x14ac:dyDescent="0.25">
      <c r="A150" s="84" t="s">
        <v>665</v>
      </c>
      <c r="B150" s="85" t="s">
        <v>682</v>
      </c>
      <c r="C150" s="84"/>
      <c r="D150" s="84"/>
      <c r="E150" s="85" t="s">
        <v>682</v>
      </c>
      <c r="F150" s="86">
        <v>1606.125</v>
      </c>
    </row>
    <row r="151" spans="1:6" ht="81.75" customHeight="1" x14ac:dyDescent="0.25">
      <c r="A151" s="84" t="s">
        <v>683</v>
      </c>
      <c r="B151" s="85" t="s">
        <v>684</v>
      </c>
      <c r="C151" s="84"/>
      <c r="D151" s="84"/>
      <c r="E151" s="85" t="s">
        <v>684</v>
      </c>
      <c r="F151" s="86">
        <v>2920.2</v>
      </c>
    </row>
    <row r="152" spans="1:6" ht="105" customHeight="1" x14ac:dyDescent="0.25">
      <c r="A152" s="84" t="s">
        <v>685</v>
      </c>
      <c r="B152" s="85" t="s">
        <v>686</v>
      </c>
      <c r="C152" s="84"/>
      <c r="D152" s="84"/>
      <c r="E152" s="85" t="s">
        <v>686</v>
      </c>
      <c r="F152" s="86">
        <v>2920.2</v>
      </c>
    </row>
    <row r="153" spans="1:6" ht="144.75" customHeight="1" x14ac:dyDescent="0.25">
      <c r="A153" s="84" t="s">
        <v>685</v>
      </c>
      <c r="B153" s="85" t="s">
        <v>687</v>
      </c>
      <c r="C153" s="84"/>
      <c r="D153" s="84"/>
      <c r="E153" s="85" t="s">
        <v>687</v>
      </c>
      <c r="F153" s="86">
        <v>2920.2</v>
      </c>
    </row>
    <row r="154" spans="1:6" ht="71.25" customHeight="1" x14ac:dyDescent="0.25">
      <c r="A154" s="84" t="s">
        <v>688</v>
      </c>
      <c r="B154" s="85" t="s">
        <v>689</v>
      </c>
      <c r="C154" s="84"/>
      <c r="D154" s="84"/>
      <c r="E154" s="85" t="s">
        <v>689</v>
      </c>
      <c r="F154" s="86">
        <v>7693.8</v>
      </c>
    </row>
    <row r="155" spans="1:6" ht="60.75" customHeight="1" x14ac:dyDescent="0.25">
      <c r="A155" s="84" t="s">
        <v>690</v>
      </c>
      <c r="B155" s="85" t="s">
        <v>691</v>
      </c>
      <c r="C155" s="84"/>
      <c r="D155" s="84"/>
      <c r="E155" s="85" t="s">
        <v>691</v>
      </c>
      <c r="F155" s="86">
        <v>7693.8</v>
      </c>
    </row>
    <row r="156" spans="1:6" ht="85.5" customHeight="1" x14ac:dyDescent="0.25">
      <c r="A156" s="84" t="s">
        <v>690</v>
      </c>
      <c r="B156" s="85" t="s">
        <v>672</v>
      </c>
      <c r="C156" s="84"/>
      <c r="D156" s="84"/>
      <c r="E156" s="85" t="s">
        <v>672</v>
      </c>
      <c r="F156" s="86">
        <v>2308.1</v>
      </c>
    </row>
    <row r="157" spans="1:6" ht="90" customHeight="1" x14ac:dyDescent="0.25">
      <c r="A157" s="84" t="s">
        <v>690</v>
      </c>
      <c r="B157" s="85" t="s">
        <v>692</v>
      </c>
      <c r="C157" s="84"/>
      <c r="D157" s="84"/>
      <c r="E157" s="85" t="s">
        <v>692</v>
      </c>
      <c r="F157" s="86">
        <v>5385.7</v>
      </c>
    </row>
    <row r="158" spans="1:6" ht="87" customHeight="1" x14ac:dyDescent="0.25">
      <c r="A158" s="84" t="s">
        <v>693</v>
      </c>
      <c r="B158" s="85" t="s">
        <v>694</v>
      </c>
      <c r="C158" s="84"/>
      <c r="D158" s="84"/>
      <c r="E158" s="85" t="s">
        <v>694</v>
      </c>
      <c r="F158" s="86">
        <v>1281.9000000000001</v>
      </c>
    </row>
    <row r="159" spans="1:6" ht="150.75" customHeight="1" x14ac:dyDescent="0.25">
      <c r="A159" s="84" t="s">
        <v>693</v>
      </c>
      <c r="B159" s="85" t="s">
        <v>695</v>
      </c>
      <c r="C159" s="84"/>
      <c r="D159" s="84"/>
      <c r="E159" s="85" t="s">
        <v>695</v>
      </c>
      <c r="F159" s="86">
        <v>1281.9000000000001</v>
      </c>
    </row>
    <row r="160" spans="1:6" ht="75.75" customHeight="1" x14ac:dyDescent="0.25">
      <c r="A160" s="84" t="s">
        <v>696</v>
      </c>
      <c r="B160" s="85" t="s">
        <v>697</v>
      </c>
      <c r="C160" s="84"/>
      <c r="D160" s="84"/>
      <c r="E160" s="85" t="s">
        <v>697</v>
      </c>
      <c r="F160" s="86">
        <v>12.3</v>
      </c>
    </row>
    <row r="161" spans="1:6" ht="93" customHeight="1" x14ac:dyDescent="0.25">
      <c r="A161" s="84" t="s">
        <v>698</v>
      </c>
      <c r="B161" s="85" t="s">
        <v>699</v>
      </c>
      <c r="C161" s="84"/>
      <c r="D161" s="84"/>
      <c r="E161" s="85" t="s">
        <v>699</v>
      </c>
      <c r="F161" s="86">
        <v>12.3</v>
      </c>
    </row>
    <row r="162" spans="1:6" ht="73.5" customHeight="1" x14ac:dyDescent="0.25">
      <c r="A162" s="84" t="s">
        <v>698</v>
      </c>
      <c r="B162" s="85" t="s">
        <v>700</v>
      </c>
      <c r="C162" s="84"/>
      <c r="D162" s="84"/>
      <c r="E162" s="85" t="s">
        <v>700</v>
      </c>
      <c r="F162" s="86">
        <v>12.3</v>
      </c>
    </row>
    <row r="163" spans="1:6" ht="47.25" customHeight="1" x14ac:dyDescent="0.25">
      <c r="A163" s="84" t="s">
        <v>701</v>
      </c>
      <c r="B163" s="85" t="s">
        <v>702</v>
      </c>
      <c r="C163" s="84"/>
      <c r="D163" s="84"/>
      <c r="E163" s="85" t="s">
        <v>702</v>
      </c>
      <c r="F163" s="86">
        <v>834.49800000000005</v>
      </c>
    </row>
    <row r="164" spans="1:6" ht="86.25" customHeight="1" x14ac:dyDescent="0.25">
      <c r="A164" s="84" t="s">
        <v>703</v>
      </c>
      <c r="B164" s="85" t="s">
        <v>704</v>
      </c>
      <c r="C164" s="84"/>
      <c r="D164" s="84"/>
      <c r="E164" s="85" t="s">
        <v>704</v>
      </c>
      <c r="F164" s="86">
        <v>834.49800000000005</v>
      </c>
    </row>
    <row r="165" spans="1:6" ht="97.5" customHeight="1" x14ac:dyDescent="0.25">
      <c r="A165" s="84" t="s">
        <v>703</v>
      </c>
      <c r="B165" s="85" t="s">
        <v>705</v>
      </c>
      <c r="C165" s="84"/>
      <c r="D165" s="84"/>
      <c r="E165" s="85" t="s">
        <v>705</v>
      </c>
      <c r="F165" s="86">
        <v>834.49800000000005</v>
      </c>
    </row>
    <row r="166" spans="1:6" ht="106.5" customHeight="1" x14ac:dyDescent="0.25">
      <c r="A166" s="84" t="s">
        <v>706</v>
      </c>
      <c r="B166" s="85" t="s">
        <v>707</v>
      </c>
      <c r="C166" s="84"/>
      <c r="D166" s="84"/>
      <c r="E166" s="85" t="s">
        <v>707</v>
      </c>
      <c r="F166" s="86">
        <v>834.49800000000005</v>
      </c>
    </row>
    <row r="167" spans="1:6" ht="95.25" customHeight="1" x14ac:dyDescent="0.25">
      <c r="A167" s="84" t="s">
        <v>708</v>
      </c>
      <c r="B167" s="85" t="s">
        <v>709</v>
      </c>
      <c r="C167" s="84"/>
      <c r="D167" s="84"/>
      <c r="E167" s="85" t="s">
        <v>709</v>
      </c>
      <c r="F167" s="86">
        <v>834.49800000000005</v>
      </c>
    </row>
    <row r="168" spans="1:6" ht="108.75" customHeight="1" x14ac:dyDescent="0.25">
      <c r="A168" s="84" t="s">
        <v>708</v>
      </c>
      <c r="B168" s="85" t="s">
        <v>710</v>
      </c>
      <c r="C168" s="84"/>
      <c r="D168" s="84"/>
      <c r="E168" s="85" t="s">
        <v>710</v>
      </c>
      <c r="F168" s="86">
        <v>834.49800000000005</v>
      </c>
    </row>
    <row r="169" spans="1:6" ht="52.5" customHeight="1" x14ac:dyDescent="0.25">
      <c r="A169" s="84" t="s">
        <v>711</v>
      </c>
      <c r="B169" s="85" t="s">
        <v>712</v>
      </c>
      <c r="C169" s="84"/>
      <c r="D169" s="84"/>
      <c r="E169" s="85" t="s">
        <v>712</v>
      </c>
      <c r="F169" s="86">
        <v>49.5</v>
      </c>
    </row>
    <row r="170" spans="1:6" ht="58.5" customHeight="1" x14ac:dyDescent="0.25">
      <c r="A170" s="84" t="s">
        <v>713</v>
      </c>
      <c r="B170" s="85" t="s">
        <v>714</v>
      </c>
      <c r="C170" s="84"/>
      <c r="D170" s="84"/>
      <c r="E170" s="85" t="s">
        <v>714</v>
      </c>
      <c r="F170" s="86">
        <v>49.5</v>
      </c>
    </row>
    <row r="171" spans="1:6" ht="70.5" customHeight="1" x14ac:dyDescent="0.25">
      <c r="A171" s="84" t="s">
        <v>713</v>
      </c>
      <c r="B171" s="85" t="s">
        <v>715</v>
      </c>
      <c r="C171" s="84"/>
      <c r="D171" s="84"/>
      <c r="E171" s="85" t="s">
        <v>715</v>
      </c>
      <c r="F171" s="86">
        <v>49.5</v>
      </c>
    </row>
    <row r="172" spans="1:6" ht="22.5" customHeight="1" x14ac:dyDescent="0.25">
      <c r="A172" s="84" t="s">
        <v>716</v>
      </c>
      <c r="B172" s="85" t="s">
        <v>717</v>
      </c>
      <c r="C172" s="84"/>
      <c r="D172" s="84"/>
      <c r="E172" s="85" t="s">
        <v>717</v>
      </c>
      <c r="F172" s="86">
        <v>248204.79999999999</v>
      </c>
    </row>
    <row r="173" spans="1:6" ht="42" customHeight="1" x14ac:dyDescent="0.25">
      <c r="A173" s="84" t="s">
        <v>718</v>
      </c>
      <c r="B173" s="85" t="s">
        <v>719</v>
      </c>
      <c r="C173" s="84"/>
      <c r="D173" s="84"/>
      <c r="E173" s="85" t="s">
        <v>719</v>
      </c>
      <c r="F173" s="86">
        <v>248204.79999999999</v>
      </c>
    </row>
    <row r="174" spans="1:6" ht="75.75" customHeight="1" x14ac:dyDescent="0.25">
      <c r="A174" s="84" t="s">
        <v>718</v>
      </c>
      <c r="B174" s="85" t="s">
        <v>720</v>
      </c>
      <c r="C174" s="84"/>
      <c r="D174" s="84"/>
      <c r="E174" s="85" t="s">
        <v>720</v>
      </c>
      <c r="F174" s="86">
        <v>248204.79999999999</v>
      </c>
    </row>
    <row r="175" spans="1:6" ht="47.25" customHeight="1" x14ac:dyDescent="0.25">
      <c r="A175" s="84" t="s">
        <v>721</v>
      </c>
      <c r="B175" s="85" t="s">
        <v>398</v>
      </c>
      <c r="C175" s="84"/>
      <c r="D175" s="84"/>
      <c r="E175" s="85" t="s">
        <v>398</v>
      </c>
      <c r="F175" s="86">
        <v>39.658999999999999</v>
      </c>
    </row>
    <row r="176" spans="1:6" ht="99" customHeight="1" x14ac:dyDescent="0.25">
      <c r="A176" s="84" t="s">
        <v>722</v>
      </c>
      <c r="B176" s="85" t="s">
        <v>723</v>
      </c>
      <c r="C176" s="84"/>
      <c r="D176" s="84"/>
      <c r="E176" s="85" t="s">
        <v>723</v>
      </c>
      <c r="F176" s="86">
        <v>39.658999999999999</v>
      </c>
    </row>
    <row r="177" spans="1:6" ht="69.75" customHeight="1" x14ac:dyDescent="0.25">
      <c r="A177" s="84" t="s">
        <v>724</v>
      </c>
      <c r="B177" s="85" t="s">
        <v>725</v>
      </c>
      <c r="C177" s="84"/>
      <c r="D177" s="84"/>
      <c r="E177" s="85" t="s">
        <v>725</v>
      </c>
      <c r="F177" s="86">
        <v>39.658999999999999</v>
      </c>
    </row>
    <row r="178" spans="1:6" ht="25.5" customHeight="1" x14ac:dyDescent="0.25">
      <c r="A178" s="84" t="s">
        <v>724</v>
      </c>
      <c r="B178" s="85" t="s">
        <v>726</v>
      </c>
      <c r="C178" s="84"/>
      <c r="D178" s="84"/>
      <c r="E178" s="85" t="s">
        <v>726</v>
      </c>
      <c r="F178" s="86">
        <v>38.026000000000003</v>
      </c>
    </row>
    <row r="179" spans="1:6" ht="59.25" customHeight="1" x14ac:dyDescent="0.25">
      <c r="A179" s="84" t="s">
        <v>724</v>
      </c>
      <c r="B179" s="85" t="s">
        <v>727</v>
      </c>
      <c r="C179" s="84"/>
      <c r="D179" s="84"/>
      <c r="E179" s="85" t="s">
        <v>727</v>
      </c>
      <c r="F179" s="86">
        <v>1.633</v>
      </c>
    </row>
    <row r="180" spans="1:6" ht="18.75" x14ac:dyDescent="0.3">
      <c r="A180" s="87" t="s">
        <v>461</v>
      </c>
      <c r="B180" s="88"/>
      <c r="C180" s="88"/>
      <c r="D180" s="88"/>
      <c r="E180" s="88"/>
      <c r="F180" s="89">
        <v>632030.66299999994</v>
      </c>
    </row>
  </sheetData>
  <mergeCells count="15">
    <mergeCell ref="B9:F9"/>
    <mergeCell ref="C1:D1"/>
    <mergeCell ref="B3:F3"/>
    <mergeCell ref="C6:D6"/>
    <mergeCell ref="C7:D7"/>
    <mergeCell ref="B8:F8"/>
    <mergeCell ref="A21:B21"/>
    <mergeCell ref="A47:B47"/>
    <mergeCell ref="A11:F11"/>
    <mergeCell ref="A14:A16"/>
    <mergeCell ref="B14:B16"/>
    <mergeCell ref="C14:C16"/>
    <mergeCell ref="D14:D16"/>
    <mergeCell ref="E14:E16"/>
    <mergeCell ref="F14:F16"/>
  </mergeCells>
  <pageMargins left="0.7" right="0.7" top="0.75" bottom="0.75" header="0.3" footer="0.3"/>
  <pageSetup paperSize="9" scale="65" orientation="portrait" r:id="rId1"/>
  <rowBreaks count="1" manualBreakCount="1">
    <brk id="16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3"/>
  <sheetViews>
    <sheetView showGridLines="0" topLeftCell="A259" zoomScaleNormal="100" workbookViewId="0">
      <selection activeCell="E277" sqref="E277"/>
    </sheetView>
  </sheetViews>
  <sheetFormatPr defaultRowHeight="15" x14ac:dyDescent="0.25"/>
  <cols>
    <col min="1" max="1" width="74.5703125" customWidth="1"/>
    <col min="2" max="2" width="16.7109375" customWidth="1"/>
    <col min="3" max="3" width="16.28515625" customWidth="1"/>
    <col min="4" max="4" width="10.7109375" customWidth="1"/>
    <col min="5" max="5" width="26" customWidth="1"/>
  </cols>
  <sheetData>
    <row r="1" spans="1:5" ht="18.75" x14ac:dyDescent="0.3">
      <c r="E1" s="15" t="s">
        <v>406</v>
      </c>
    </row>
    <row r="2" spans="1:5" ht="18.75" x14ac:dyDescent="0.3">
      <c r="E2" s="15" t="s">
        <v>390</v>
      </c>
    </row>
    <row r="3" spans="1:5" ht="18.75" x14ac:dyDescent="0.3">
      <c r="E3" s="15" t="s">
        <v>391</v>
      </c>
    </row>
    <row r="4" spans="1:5" ht="18.75" x14ac:dyDescent="0.3">
      <c r="E4" s="15" t="s">
        <v>392</v>
      </c>
    </row>
    <row r="6" spans="1:5" ht="18.75" x14ac:dyDescent="0.3">
      <c r="A6" s="1"/>
      <c r="B6" s="16"/>
      <c r="C6" s="15"/>
      <c r="D6" s="15"/>
      <c r="E6" s="15" t="s">
        <v>389</v>
      </c>
    </row>
    <row r="7" spans="1:5" ht="18.75" x14ac:dyDescent="0.3">
      <c r="A7" s="1"/>
      <c r="B7" s="16"/>
      <c r="C7" s="15"/>
      <c r="D7" s="15"/>
      <c r="E7" s="15" t="s">
        <v>390</v>
      </c>
    </row>
    <row r="8" spans="1:5" ht="18.75" x14ac:dyDescent="0.3">
      <c r="A8" s="1"/>
      <c r="B8" s="16"/>
      <c r="C8" s="15"/>
      <c r="D8" s="15"/>
      <c r="E8" s="15" t="s">
        <v>391</v>
      </c>
    </row>
    <row r="9" spans="1:5" ht="18.75" x14ac:dyDescent="0.3">
      <c r="A9" s="1"/>
      <c r="B9" s="16"/>
      <c r="C9" s="15"/>
      <c r="D9" s="15"/>
      <c r="E9" s="15" t="s">
        <v>393</v>
      </c>
    </row>
    <row r="10" spans="1:5" ht="18.75" x14ac:dyDescent="0.25">
      <c r="A10" s="90"/>
      <c r="B10" s="90"/>
      <c r="C10" s="90"/>
      <c r="D10" s="90"/>
      <c r="E10" s="90"/>
    </row>
    <row r="12" spans="1:5" ht="18.75" x14ac:dyDescent="0.25">
      <c r="A12" s="2"/>
      <c r="B12" s="2"/>
      <c r="C12" s="2"/>
      <c r="D12" s="2"/>
      <c r="E12" s="2" t="s">
        <v>0</v>
      </c>
    </row>
    <row r="13" spans="1:5" x14ac:dyDescent="0.25">
      <c r="A13" s="92" t="s">
        <v>2</v>
      </c>
      <c r="B13" s="91" t="s">
        <v>6</v>
      </c>
      <c r="C13" s="91" t="s">
        <v>4</v>
      </c>
      <c r="D13" s="91" t="s">
        <v>5</v>
      </c>
      <c r="E13" s="92" t="s">
        <v>1</v>
      </c>
    </row>
    <row r="14" spans="1:5" x14ac:dyDescent="0.25">
      <c r="A14" s="92"/>
      <c r="B14" s="91" t="s">
        <v>3</v>
      </c>
      <c r="C14" s="91" t="s">
        <v>4</v>
      </c>
      <c r="D14" s="91" t="s">
        <v>5</v>
      </c>
      <c r="E14" s="92"/>
    </row>
    <row r="15" spans="1:5" x14ac:dyDescent="0.25">
      <c r="A15" s="3"/>
      <c r="B15" s="3"/>
      <c r="C15" s="3"/>
      <c r="D15" s="3"/>
      <c r="E15" s="3"/>
    </row>
    <row r="16" spans="1:5" x14ac:dyDescent="0.25">
      <c r="A16" s="17">
        <v>1</v>
      </c>
      <c r="B16" s="17">
        <v>2</v>
      </c>
      <c r="C16" s="17">
        <v>3</v>
      </c>
      <c r="D16" s="17">
        <v>4</v>
      </c>
      <c r="E16" s="17">
        <v>5</v>
      </c>
    </row>
    <row r="17" spans="1:5" ht="15.75" x14ac:dyDescent="0.25">
      <c r="A17" s="5" t="s">
        <v>7</v>
      </c>
      <c r="B17" s="4"/>
      <c r="C17" s="4"/>
      <c r="D17" s="4"/>
      <c r="E17" s="6">
        <v>680047.64399999997</v>
      </c>
    </row>
    <row r="18" spans="1:5" ht="31.5" x14ac:dyDescent="0.25">
      <c r="A18" s="7" t="s">
        <v>8</v>
      </c>
      <c r="B18" s="4" t="s">
        <v>9</v>
      </c>
      <c r="C18" s="4"/>
      <c r="D18" s="4"/>
      <c r="E18" s="6">
        <v>1266.5930000000001</v>
      </c>
    </row>
    <row r="19" spans="1:5" ht="15.75" x14ac:dyDescent="0.25">
      <c r="A19" s="8" t="s">
        <v>10</v>
      </c>
      <c r="B19" s="9" t="s">
        <v>9</v>
      </c>
      <c r="C19" s="9" t="s">
        <v>11</v>
      </c>
      <c r="D19" s="9"/>
      <c r="E19" s="10">
        <v>1266.5930000000001</v>
      </c>
    </row>
    <row r="20" spans="1:5" ht="15.75" x14ac:dyDescent="0.25">
      <c r="A20" s="8" t="s">
        <v>12</v>
      </c>
      <c r="B20" s="9" t="s">
        <v>9</v>
      </c>
      <c r="C20" s="9" t="s">
        <v>13</v>
      </c>
      <c r="D20" s="9"/>
      <c r="E20" s="10">
        <v>1266.5930000000001</v>
      </c>
    </row>
    <row r="21" spans="1:5" ht="15.75" x14ac:dyDescent="0.25">
      <c r="A21" s="8" t="s">
        <v>14</v>
      </c>
      <c r="B21" s="9" t="s">
        <v>9</v>
      </c>
      <c r="C21" s="9" t="s">
        <v>15</v>
      </c>
      <c r="D21" s="9"/>
      <c r="E21" s="10">
        <v>840.12</v>
      </c>
    </row>
    <row r="22" spans="1:5" ht="63" x14ac:dyDescent="0.25">
      <c r="A22" s="11" t="s">
        <v>16</v>
      </c>
      <c r="B22" s="12" t="s">
        <v>9</v>
      </c>
      <c r="C22" s="12" t="s">
        <v>15</v>
      </c>
      <c r="D22" s="12" t="s">
        <v>17</v>
      </c>
      <c r="E22" s="13">
        <v>840.12</v>
      </c>
    </row>
    <row r="23" spans="1:5" ht="31.5" x14ac:dyDescent="0.25">
      <c r="A23" s="8" t="s">
        <v>18</v>
      </c>
      <c r="B23" s="9" t="s">
        <v>9</v>
      </c>
      <c r="C23" s="9" t="s">
        <v>19</v>
      </c>
      <c r="D23" s="9"/>
      <c r="E23" s="10">
        <v>19.013000000000002</v>
      </c>
    </row>
    <row r="24" spans="1:5" ht="31.5" x14ac:dyDescent="0.25">
      <c r="A24" s="11" t="s">
        <v>20</v>
      </c>
      <c r="B24" s="12" t="s">
        <v>9</v>
      </c>
      <c r="C24" s="12" t="s">
        <v>19</v>
      </c>
      <c r="D24" s="12" t="s">
        <v>21</v>
      </c>
      <c r="E24" s="13">
        <v>19.013000000000002</v>
      </c>
    </row>
    <row r="25" spans="1:5" ht="63" x14ac:dyDescent="0.25">
      <c r="A25" s="8" t="s">
        <v>22</v>
      </c>
      <c r="B25" s="9" t="s">
        <v>9</v>
      </c>
      <c r="C25" s="9" t="s">
        <v>23</v>
      </c>
      <c r="D25" s="9"/>
      <c r="E25" s="10">
        <v>407.46</v>
      </c>
    </row>
    <row r="26" spans="1:5" ht="63" x14ac:dyDescent="0.25">
      <c r="A26" s="11" t="s">
        <v>16</v>
      </c>
      <c r="B26" s="12" t="s">
        <v>9</v>
      </c>
      <c r="C26" s="12" t="s">
        <v>23</v>
      </c>
      <c r="D26" s="12" t="s">
        <v>17</v>
      </c>
      <c r="E26" s="13">
        <v>390.57</v>
      </c>
    </row>
    <row r="27" spans="1:5" ht="31.5" x14ac:dyDescent="0.25">
      <c r="A27" s="11" t="s">
        <v>20</v>
      </c>
      <c r="B27" s="12" t="s">
        <v>9</v>
      </c>
      <c r="C27" s="12" t="s">
        <v>23</v>
      </c>
      <c r="D27" s="12" t="s">
        <v>21</v>
      </c>
      <c r="E27" s="13">
        <v>16.89</v>
      </c>
    </row>
    <row r="28" spans="1:5" ht="15.75" x14ac:dyDescent="0.25">
      <c r="A28" s="7" t="s">
        <v>24</v>
      </c>
      <c r="B28" s="4" t="s">
        <v>25</v>
      </c>
      <c r="C28" s="4"/>
      <c r="D28" s="4"/>
      <c r="E28" s="6">
        <v>150</v>
      </c>
    </row>
    <row r="29" spans="1:5" ht="15.75" x14ac:dyDescent="0.25">
      <c r="A29" s="8" t="s">
        <v>10</v>
      </c>
      <c r="B29" s="9" t="s">
        <v>25</v>
      </c>
      <c r="C29" s="9" t="s">
        <v>11</v>
      </c>
      <c r="D29" s="9"/>
      <c r="E29" s="10">
        <v>150</v>
      </c>
    </row>
    <row r="30" spans="1:5" ht="15.75" x14ac:dyDescent="0.25">
      <c r="A30" s="8" t="s">
        <v>12</v>
      </c>
      <c r="B30" s="9" t="s">
        <v>25</v>
      </c>
      <c r="C30" s="9" t="s">
        <v>13</v>
      </c>
      <c r="D30" s="9"/>
      <c r="E30" s="10">
        <v>150</v>
      </c>
    </row>
    <row r="31" spans="1:5" ht="15.75" x14ac:dyDescent="0.25">
      <c r="A31" s="8" t="s">
        <v>26</v>
      </c>
      <c r="B31" s="9" t="s">
        <v>25</v>
      </c>
      <c r="C31" s="9" t="s">
        <v>27</v>
      </c>
      <c r="D31" s="9"/>
      <c r="E31" s="10">
        <v>150</v>
      </c>
    </row>
    <row r="32" spans="1:5" ht="31.5" x14ac:dyDescent="0.25">
      <c r="A32" s="11" t="s">
        <v>20</v>
      </c>
      <c r="B32" s="12" t="s">
        <v>25</v>
      </c>
      <c r="C32" s="12" t="s">
        <v>27</v>
      </c>
      <c r="D32" s="12" t="s">
        <v>21</v>
      </c>
      <c r="E32" s="13">
        <v>150</v>
      </c>
    </row>
    <row r="33" spans="1:5" ht="31.5" x14ac:dyDescent="0.25">
      <c r="A33" s="7" t="s">
        <v>28</v>
      </c>
      <c r="B33" s="4" t="s">
        <v>29</v>
      </c>
      <c r="C33" s="4"/>
      <c r="D33" s="4"/>
      <c r="E33" s="6">
        <v>92512.201000000001</v>
      </c>
    </row>
    <row r="34" spans="1:5" ht="15.75" x14ac:dyDescent="0.25">
      <c r="A34" s="8" t="s">
        <v>30</v>
      </c>
      <c r="B34" s="9" t="s">
        <v>29</v>
      </c>
      <c r="C34" s="9" t="s">
        <v>31</v>
      </c>
      <c r="D34" s="9"/>
      <c r="E34" s="10">
        <v>2095.0050000000001</v>
      </c>
    </row>
    <row r="35" spans="1:5" ht="31.5" x14ac:dyDescent="0.25">
      <c r="A35" s="8" t="s">
        <v>32</v>
      </c>
      <c r="B35" s="9" t="s">
        <v>29</v>
      </c>
      <c r="C35" s="9" t="s">
        <v>33</v>
      </c>
      <c r="D35" s="9"/>
      <c r="E35" s="10">
        <v>1200</v>
      </c>
    </row>
    <row r="36" spans="1:5" ht="47.25" x14ac:dyDescent="0.25">
      <c r="A36" s="8" t="s">
        <v>34</v>
      </c>
      <c r="B36" s="9" t="s">
        <v>29</v>
      </c>
      <c r="C36" s="9" t="s">
        <v>35</v>
      </c>
      <c r="D36" s="9"/>
      <c r="E36" s="10">
        <v>500</v>
      </c>
    </row>
    <row r="37" spans="1:5" ht="78.75" x14ac:dyDescent="0.25">
      <c r="A37" s="14" t="s">
        <v>36</v>
      </c>
      <c r="B37" s="9" t="s">
        <v>29</v>
      </c>
      <c r="C37" s="9" t="s">
        <v>37</v>
      </c>
      <c r="D37" s="9"/>
      <c r="E37" s="10">
        <v>500</v>
      </c>
    </row>
    <row r="38" spans="1:5" ht="15.75" x14ac:dyDescent="0.25">
      <c r="A38" s="11" t="s">
        <v>38</v>
      </c>
      <c r="B38" s="12" t="s">
        <v>29</v>
      </c>
      <c r="C38" s="12" t="s">
        <v>37</v>
      </c>
      <c r="D38" s="12" t="s">
        <v>39</v>
      </c>
      <c r="E38" s="13">
        <v>500</v>
      </c>
    </row>
    <row r="39" spans="1:5" ht="47.25" x14ac:dyDescent="0.25">
      <c r="A39" s="8" t="s">
        <v>40</v>
      </c>
      <c r="B39" s="9" t="s">
        <v>29</v>
      </c>
      <c r="C39" s="9" t="s">
        <v>41</v>
      </c>
      <c r="D39" s="9"/>
      <c r="E39" s="10">
        <v>300</v>
      </c>
    </row>
    <row r="40" spans="1:5" ht="15.75" x14ac:dyDescent="0.25">
      <c r="A40" s="11" t="s">
        <v>38</v>
      </c>
      <c r="B40" s="12" t="s">
        <v>29</v>
      </c>
      <c r="C40" s="12" t="s">
        <v>41</v>
      </c>
      <c r="D40" s="12" t="s">
        <v>39</v>
      </c>
      <c r="E40" s="13">
        <v>300</v>
      </c>
    </row>
    <row r="41" spans="1:5" ht="63" x14ac:dyDescent="0.25">
      <c r="A41" s="8" t="s">
        <v>42</v>
      </c>
      <c r="B41" s="9" t="s">
        <v>29</v>
      </c>
      <c r="C41" s="9" t="s">
        <v>43</v>
      </c>
      <c r="D41" s="9"/>
      <c r="E41" s="10">
        <v>400</v>
      </c>
    </row>
    <row r="42" spans="1:5" ht="15.75" x14ac:dyDescent="0.25">
      <c r="A42" s="11" t="s">
        <v>44</v>
      </c>
      <c r="B42" s="12" t="s">
        <v>29</v>
      </c>
      <c r="C42" s="12" t="s">
        <v>43</v>
      </c>
      <c r="D42" s="12" t="s">
        <v>45</v>
      </c>
      <c r="E42" s="13">
        <v>400</v>
      </c>
    </row>
    <row r="43" spans="1:5" ht="31.5" x14ac:dyDescent="0.25">
      <c r="A43" s="8" t="s">
        <v>46</v>
      </c>
      <c r="B43" s="9" t="s">
        <v>29</v>
      </c>
      <c r="C43" s="9" t="s">
        <v>47</v>
      </c>
      <c r="D43" s="9"/>
      <c r="E43" s="10">
        <v>571.42899999999997</v>
      </c>
    </row>
    <row r="44" spans="1:5" ht="15.75" x14ac:dyDescent="0.25">
      <c r="A44" s="8" t="s">
        <v>48</v>
      </c>
      <c r="B44" s="9" t="s">
        <v>29</v>
      </c>
      <c r="C44" s="9" t="s">
        <v>49</v>
      </c>
      <c r="D44" s="9"/>
      <c r="E44" s="10">
        <v>571.42899999999997</v>
      </c>
    </row>
    <row r="45" spans="1:5" ht="47.25" x14ac:dyDescent="0.25">
      <c r="A45" s="8" t="s">
        <v>50</v>
      </c>
      <c r="B45" s="9" t="s">
        <v>29</v>
      </c>
      <c r="C45" s="9" t="s">
        <v>51</v>
      </c>
      <c r="D45" s="9"/>
      <c r="E45" s="10">
        <v>571.42899999999997</v>
      </c>
    </row>
    <row r="46" spans="1:5" ht="15.75" x14ac:dyDescent="0.25">
      <c r="A46" s="11" t="s">
        <v>38</v>
      </c>
      <c r="B46" s="12" t="s">
        <v>29</v>
      </c>
      <c r="C46" s="12" t="s">
        <v>51</v>
      </c>
      <c r="D46" s="12" t="s">
        <v>39</v>
      </c>
      <c r="E46" s="13">
        <v>571.42899999999997</v>
      </c>
    </row>
    <row r="47" spans="1:5" ht="31.5" x14ac:dyDescent="0.25">
      <c r="A47" s="8" t="s">
        <v>52</v>
      </c>
      <c r="B47" s="9" t="s">
        <v>29</v>
      </c>
      <c r="C47" s="9" t="s">
        <v>53</v>
      </c>
      <c r="D47" s="9"/>
      <c r="E47" s="10">
        <v>150</v>
      </c>
    </row>
    <row r="48" spans="1:5" ht="47.25" x14ac:dyDescent="0.25">
      <c r="A48" s="8" t="s">
        <v>54</v>
      </c>
      <c r="B48" s="9" t="s">
        <v>29</v>
      </c>
      <c r="C48" s="9" t="s">
        <v>55</v>
      </c>
      <c r="D48" s="9"/>
      <c r="E48" s="10">
        <v>150</v>
      </c>
    </row>
    <row r="49" spans="1:5" ht="15.75" x14ac:dyDescent="0.25">
      <c r="A49" s="11" t="s">
        <v>38</v>
      </c>
      <c r="B49" s="12" t="s">
        <v>29</v>
      </c>
      <c r="C49" s="12" t="s">
        <v>55</v>
      </c>
      <c r="D49" s="12" t="s">
        <v>39</v>
      </c>
      <c r="E49" s="13">
        <v>150</v>
      </c>
    </row>
    <row r="50" spans="1:5" ht="31.5" x14ac:dyDescent="0.25">
      <c r="A50" s="8" t="s">
        <v>56</v>
      </c>
      <c r="B50" s="9" t="s">
        <v>29</v>
      </c>
      <c r="C50" s="9" t="s">
        <v>57</v>
      </c>
      <c r="D50" s="9"/>
      <c r="E50" s="10">
        <v>173.57599999999999</v>
      </c>
    </row>
    <row r="51" spans="1:5" ht="15.75" x14ac:dyDescent="0.25">
      <c r="A51" s="8" t="s">
        <v>58</v>
      </c>
      <c r="B51" s="9" t="s">
        <v>29</v>
      </c>
      <c r="C51" s="9" t="s">
        <v>59</v>
      </c>
      <c r="D51" s="9"/>
      <c r="E51" s="10">
        <v>173.57599999999999</v>
      </c>
    </row>
    <row r="52" spans="1:5" ht="31.5" x14ac:dyDescent="0.25">
      <c r="A52" s="8" t="s">
        <v>60</v>
      </c>
      <c r="B52" s="9" t="s">
        <v>29</v>
      </c>
      <c r="C52" s="9" t="s">
        <v>61</v>
      </c>
      <c r="D52" s="9"/>
      <c r="E52" s="10">
        <v>173.57599999999999</v>
      </c>
    </row>
    <row r="53" spans="1:5" ht="15.75" x14ac:dyDescent="0.25">
      <c r="A53" s="11" t="s">
        <v>44</v>
      </c>
      <c r="B53" s="12" t="s">
        <v>29</v>
      </c>
      <c r="C53" s="12" t="s">
        <v>61</v>
      </c>
      <c r="D53" s="12" t="s">
        <v>45</v>
      </c>
      <c r="E53" s="13">
        <v>173.57599999999999</v>
      </c>
    </row>
    <row r="54" spans="1:5" ht="31.5" x14ac:dyDescent="0.25">
      <c r="A54" s="8" t="s">
        <v>62</v>
      </c>
      <c r="B54" s="9" t="s">
        <v>29</v>
      </c>
      <c r="C54" s="9" t="s">
        <v>63</v>
      </c>
      <c r="D54" s="9"/>
      <c r="E54" s="10">
        <v>25377.446</v>
      </c>
    </row>
    <row r="55" spans="1:5" ht="47.25" x14ac:dyDescent="0.25">
      <c r="A55" s="8" t="s">
        <v>64</v>
      </c>
      <c r="B55" s="9" t="s">
        <v>29</v>
      </c>
      <c r="C55" s="9" t="s">
        <v>65</v>
      </c>
      <c r="D55" s="9"/>
      <c r="E55" s="10">
        <v>25077.446</v>
      </c>
    </row>
    <row r="56" spans="1:5" ht="31.5" x14ac:dyDescent="0.25">
      <c r="A56" s="8" t="s">
        <v>66</v>
      </c>
      <c r="B56" s="9" t="s">
        <v>29</v>
      </c>
      <c r="C56" s="9" t="s">
        <v>67</v>
      </c>
      <c r="D56" s="9"/>
      <c r="E56" s="10">
        <v>19269.637999999999</v>
      </c>
    </row>
    <row r="57" spans="1:5" ht="31.5" x14ac:dyDescent="0.25">
      <c r="A57" s="11" t="s">
        <v>20</v>
      </c>
      <c r="B57" s="12" t="s">
        <v>29</v>
      </c>
      <c r="C57" s="12" t="s">
        <v>67</v>
      </c>
      <c r="D57" s="12" t="s">
        <v>21</v>
      </c>
      <c r="E57" s="13">
        <v>9235.5149999999994</v>
      </c>
    </row>
    <row r="58" spans="1:5" ht="31.5" x14ac:dyDescent="0.25">
      <c r="A58" s="8" t="s">
        <v>68</v>
      </c>
      <c r="B58" s="9" t="s">
        <v>29</v>
      </c>
      <c r="C58" s="9" t="s">
        <v>69</v>
      </c>
      <c r="D58" s="9"/>
      <c r="E58" s="10">
        <v>1000</v>
      </c>
    </row>
    <row r="59" spans="1:5" ht="15.75" x14ac:dyDescent="0.25">
      <c r="A59" s="11" t="s">
        <v>44</v>
      </c>
      <c r="B59" s="12" t="s">
        <v>29</v>
      </c>
      <c r="C59" s="12" t="s">
        <v>69</v>
      </c>
      <c r="D59" s="12" t="s">
        <v>45</v>
      </c>
      <c r="E59" s="13">
        <v>1000</v>
      </c>
    </row>
    <row r="60" spans="1:5" ht="31.5" x14ac:dyDescent="0.25">
      <c r="A60" s="8" t="s">
        <v>68</v>
      </c>
      <c r="B60" s="9" t="s">
        <v>29</v>
      </c>
      <c r="C60" s="9" t="s">
        <v>70</v>
      </c>
      <c r="D60" s="9"/>
      <c r="E60" s="10">
        <v>9034.1229999999996</v>
      </c>
    </row>
    <row r="61" spans="1:5" ht="31.5" x14ac:dyDescent="0.25">
      <c r="A61" s="11" t="s">
        <v>20</v>
      </c>
      <c r="B61" s="12" t="s">
        <v>29</v>
      </c>
      <c r="C61" s="12" t="s">
        <v>70</v>
      </c>
      <c r="D61" s="12" t="s">
        <v>21</v>
      </c>
      <c r="E61" s="13">
        <v>9003.1350000000002</v>
      </c>
    </row>
    <row r="62" spans="1:5" ht="15.75" x14ac:dyDescent="0.25">
      <c r="A62" s="11" t="s">
        <v>44</v>
      </c>
      <c r="B62" s="12" t="s">
        <v>29</v>
      </c>
      <c r="C62" s="12" t="s">
        <v>70</v>
      </c>
      <c r="D62" s="12" t="s">
        <v>45</v>
      </c>
      <c r="E62" s="13">
        <v>30.988</v>
      </c>
    </row>
    <row r="63" spans="1:5" ht="31.5" x14ac:dyDescent="0.25">
      <c r="A63" s="8" t="s">
        <v>71</v>
      </c>
      <c r="B63" s="9" t="s">
        <v>29</v>
      </c>
      <c r="C63" s="9" t="s">
        <v>72</v>
      </c>
      <c r="D63" s="9"/>
      <c r="E63" s="10">
        <v>2859.2950000000001</v>
      </c>
    </row>
    <row r="64" spans="1:5" ht="31.5" x14ac:dyDescent="0.25">
      <c r="A64" s="11" t="s">
        <v>20</v>
      </c>
      <c r="B64" s="12" t="s">
        <v>29</v>
      </c>
      <c r="C64" s="12" t="s">
        <v>72</v>
      </c>
      <c r="D64" s="12" t="s">
        <v>21</v>
      </c>
      <c r="E64" s="13">
        <v>2859.2950000000001</v>
      </c>
    </row>
    <row r="65" spans="1:5" ht="15.75" x14ac:dyDescent="0.25">
      <c r="A65" s="8" t="s">
        <v>73</v>
      </c>
      <c r="B65" s="9" t="s">
        <v>29</v>
      </c>
      <c r="C65" s="9" t="s">
        <v>74</v>
      </c>
      <c r="D65" s="9"/>
      <c r="E65" s="10">
        <v>448.42500000000001</v>
      </c>
    </row>
    <row r="66" spans="1:5" ht="15.75" x14ac:dyDescent="0.25">
      <c r="A66" s="8" t="s">
        <v>73</v>
      </c>
      <c r="B66" s="9" t="s">
        <v>29</v>
      </c>
      <c r="C66" s="9" t="s">
        <v>75</v>
      </c>
      <c r="D66" s="9"/>
      <c r="E66" s="10">
        <v>448.42500000000001</v>
      </c>
    </row>
    <row r="67" spans="1:5" ht="31.5" x14ac:dyDescent="0.25">
      <c r="A67" s="11" t="s">
        <v>20</v>
      </c>
      <c r="B67" s="12" t="s">
        <v>29</v>
      </c>
      <c r="C67" s="12" t="s">
        <v>75</v>
      </c>
      <c r="D67" s="12" t="s">
        <v>21</v>
      </c>
      <c r="E67" s="13">
        <v>448.42500000000001</v>
      </c>
    </row>
    <row r="68" spans="1:5" ht="47.25" x14ac:dyDescent="0.25">
      <c r="A68" s="8" t="s">
        <v>76</v>
      </c>
      <c r="B68" s="9" t="s">
        <v>29</v>
      </c>
      <c r="C68" s="9" t="s">
        <v>77</v>
      </c>
      <c r="D68" s="9"/>
      <c r="E68" s="10">
        <v>0.216</v>
      </c>
    </row>
    <row r="69" spans="1:5" ht="15.75" x14ac:dyDescent="0.25">
      <c r="A69" s="11" t="s">
        <v>44</v>
      </c>
      <c r="B69" s="12" t="s">
        <v>29</v>
      </c>
      <c r="C69" s="12" t="s">
        <v>77</v>
      </c>
      <c r="D69" s="12" t="s">
        <v>45</v>
      </c>
      <c r="E69" s="13">
        <v>0.216</v>
      </c>
    </row>
    <row r="70" spans="1:5" ht="15.75" x14ac:dyDescent="0.25">
      <c r="A70" s="8" t="s">
        <v>78</v>
      </c>
      <c r="B70" s="9" t="s">
        <v>29</v>
      </c>
      <c r="C70" s="9" t="s">
        <v>79</v>
      </c>
      <c r="D70" s="9"/>
      <c r="E70" s="10">
        <v>1099.8720000000001</v>
      </c>
    </row>
    <row r="71" spans="1:5" ht="31.5" x14ac:dyDescent="0.25">
      <c r="A71" s="11" t="s">
        <v>20</v>
      </c>
      <c r="B71" s="12" t="s">
        <v>29</v>
      </c>
      <c r="C71" s="12" t="s">
        <v>79</v>
      </c>
      <c r="D71" s="12" t="s">
        <v>21</v>
      </c>
      <c r="E71" s="13">
        <v>1099.8720000000001</v>
      </c>
    </row>
    <row r="72" spans="1:5" ht="31.5" x14ac:dyDescent="0.25">
      <c r="A72" s="8" t="s">
        <v>80</v>
      </c>
      <c r="B72" s="9" t="s">
        <v>29</v>
      </c>
      <c r="C72" s="9" t="s">
        <v>81</v>
      </c>
      <c r="D72" s="9"/>
      <c r="E72" s="10">
        <v>1100</v>
      </c>
    </row>
    <row r="73" spans="1:5" ht="15.75" x14ac:dyDescent="0.25">
      <c r="A73" s="11" t="s">
        <v>44</v>
      </c>
      <c r="B73" s="12" t="s">
        <v>29</v>
      </c>
      <c r="C73" s="12" t="s">
        <v>81</v>
      </c>
      <c r="D73" s="12" t="s">
        <v>45</v>
      </c>
      <c r="E73" s="13">
        <v>1100</v>
      </c>
    </row>
    <row r="74" spans="1:5" ht="15.75" x14ac:dyDescent="0.25">
      <c r="A74" s="8" t="s">
        <v>82</v>
      </c>
      <c r="B74" s="9" t="s">
        <v>29</v>
      </c>
      <c r="C74" s="9" t="s">
        <v>83</v>
      </c>
      <c r="D74" s="9"/>
      <c r="E74" s="10">
        <v>300</v>
      </c>
    </row>
    <row r="75" spans="1:5" ht="15.75" x14ac:dyDescent="0.25">
      <c r="A75" s="11" t="s">
        <v>44</v>
      </c>
      <c r="B75" s="12" t="s">
        <v>29</v>
      </c>
      <c r="C75" s="12" t="s">
        <v>83</v>
      </c>
      <c r="D75" s="12" t="s">
        <v>45</v>
      </c>
      <c r="E75" s="13">
        <v>300</v>
      </c>
    </row>
    <row r="76" spans="1:5" ht="15.75" x14ac:dyDescent="0.25">
      <c r="A76" s="8" t="s">
        <v>84</v>
      </c>
      <c r="B76" s="9" t="s">
        <v>29</v>
      </c>
      <c r="C76" s="9" t="s">
        <v>85</v>
      </c>
      <c r="D76" s="9"/>
      <c r="E76" s="10">
        <v>300</v>
      </c>
    </row>
    <row r="77" spans="1:5" ht="15.75" x14ac:dyDescent="0.25">
      <c r="A77" s="8" t="s">
        <v>86</v>
      </c>
      <c r="B77" s="9" t="s">
        <v>29</v>
      </c>
      <c r="C77" s="9" t="s">
        <v>87</v>
      </c>
      <c r="D77" s="9"/>
      <c r="E77" s="10">
        <v>300</v>
      </c>
    </row>
    <row r="78" spans="1:5" ht="15.75" x14ac:dyDescent="0.25">
      <c r="A78" s="11" t="s">
        <v>44</v>
      </c>
      <c r="B78" s="12" t="s">
        <v>29</v>
      </c>
      <c r="C78" s="12" t="s">
        <v>87</v>
      </c>
      <c r="D78" s="12" t="s">
        <v>45</v>
      </c>
      <c r="E78" s="13">
        <v>300</v>
      </c>
    </row>
    <row r="79" spans="1:5" ht="31.5" x14ac:dyDescent="0.25">
      <c r="A79" s="8" t="s">
        <v>88</v>
      </c>
      <c r="B79" s="9" t="s">
        <v>29</v>
      </c>
      <c r="C79" s="9" t="s">
        <v>89</v>
      </c>
      <c r="D79" s="9"/>
      <c r="E79" s="10">
        <v>3456.0059999999999</v>
      </c>
    </row>
    <row r="80" spans="1:5" ht="31.5" x14ac:dyDescent="0.25">
      <c r="A80" s="8" t="s">
        <v>90</v>
      </c>
      <c r="B80" s="9" t="s">
        <v>29</v>
      </c>
      <c r="C80" s="9" t="s">
        <v>91</v>
      </c>
      <c r="D80" s="9"/>
      <c r="E80" s="10">
        <v>3219.9960000000001</v>
      </c>
    </row>
    <row r="81" spans="1:5" ht="47.25" x14ac:dyDescent="0.25">
      <c r="A81" s="8" t="s">
        <v>92</v>
      </c>
      <c r="B81" s="9" t="s">
        <v>29</v>
      </c>
      <c r="C81" s="9" t="s">
        <v>93</v>
      </c>
      <c r="D81" s="9"/>
      <c r="E81" s="10">
        <v>834.49800000000005</v>
      </c>
    </row>
    <row r="82" spans="1:5" ht="15.75" x14ac:dyDescent="0.25">
      <c r="A82" s="11" t="s">
        <v>94</v>
      </c>
      <c r="B82" s="12" t="s">
        <v>29</v>
      </c>
      <c r="C82" s="12" t="s">
        <v>93</v>
      </c>
      <c r="D82" s="12" t="s">
        <v>95</v>
      </c>
      <c r="E82" s="13">
        <v>834.49800000000005</v>
      </c>
    </row>
    <row r="83" spans="1:5" ht="63" x14ac:dyDescent="0.25">
      <c r="A83" s="8" t="s">
        <v>96</v>
      </c>
      <c r="B83" s="9" t="s">
        <v>29</v>
      </c>
      <c r="C83" s="9" t="s">
        <v>97</v>
      </c>
      <c r="D83" s="9"/>
      <c r="E83" s="10">
        <v>834.49800000000005</v>
      </c>
    </row>
    <row r="84" spans="1:5" ht="15.75" x14ac:dyDescent="0.25">
      <c r="A84" s="11" t="s">
        <v>94</v>
      </c>
      <c r="B84" s="12" t="s">
        <v>29</v>
      </c>
      <c r="C84" s="12" t="s">
        <v>97</v>
      </c>
      <c r="D84" s="12" t="s">
        <v>95</v>
      </c>
      <c r="E84" s="13">
        <v>834.49800000000005</v>
      </c>
    </row>
    <row r="85" spans="1:5" ht="15.75" x14ac:dyDescent="0.25">
      <c r="A85" s="8" t="s">
        <v>98</v>
      </c>
      <c r="B85" s="9" t="s">
        <v>29</v>
      </c>
      <c r="C85" s="9" t="s">
        <v>99</v>
      </c>
      <c r="D85" s="9"/>
      <c r="E85" s="10">
        <v>1551</v>
      </c>
    </row>
    <row r="86" spans="1:5" ht="15.75" x14ac:dyDescent="0.25">
      <c r="A86" s="8" t="s">
        <v>98</v>
      </c>
      <c r="B86" s="9" t="s">
        <v>29</v>
      </c>
      <c r="C86" s="9" t="s">
        <v>100</v>
      </c>
      <c r="D86" s="9"/>
      <c r="E86" s="10">
        <v>1551</v>
      </c>
    </row>
    <row r="87" spans="1:5" ht="15.75" x14ac:dyDescent="0.25">
      <c r="A87" s="11" t="s">
        <v>44</v>
      </c>
      <c r="B87" s="12" t="s">
        <v>29</v>
      </c>
      <c r="C87" s="12" t="s">
        <v>100</v>
      </c>
      <c r="D87" s="12" t="s">
        <v>45</v>
      </c>
      <c r="E87" s="13">
        <v>1551</v>
      </c>
    </row>
    <row r="88" spans="1:5" ht="31.5" x14ac:dyDescent="0.25">
      <c r="A88" s="8" t="s">
        <v>101</v>
      </c>
      <c r="B88" s="9" t="s">
        <v>29</v>
      </c>
      <c r="C88" s="9" t="s">
        <v>102</v>
      </c>
      <c r="D88" s="9"/>
      <c r="E88" s="10">
        <v>236.01</v>
      </c>
    </row>
    <row r="89" spans="1:5" ht="31.5" x14ac:dyDescent="0.25">
      <c r="A89" s="8" t="s">
        <v>103</v>
      </c>
      <c r="B89" s="9" t="s">
        <v>29</v>
      </c>
      <c r="C89" s="9" t="s">
        <v>104</v>
      </c>
      <c r="D89" s="9"/>
      <c r="E89" s="10">
        <v>77.141999999999996</v>
      </c>
    </row>
    <row r="90" spans="1:5" ht="31.5" x14ac:dyDescent="0.25">
      <c r="A90" s="8" t="s">
        <v>105</v>
      </c>
      <c r="B90" s="9" t="s">
        <v>29</v>
      </c>
      <c r="C90" s="9" t="s">
        <v>106</v>
      </c>
      <c r="D90" s="9"/>
      <c r="E90" s="10">
        <v>77.141999999999996</v>
      </c>
    </row>
    <row r="91" spans="1:5" ht="15.75" x14ac:dyDescent="0.25">
      <c r="A91" s="11" t="s">
        <v>44</v>
      </c>
      <c r="B91" s="12" t="s">
        <v>29</v>
      </c>
      <c r="C91" s="12" t="s">
        <v>106</v>
      </c>
      <c r="D91" s="12" t="s">
        <v>45</v>
      </c>
      <c r="E91" s="13">
        <v>77.141999999999996</v>
      </c>
    </row>
    <row r="92" spans="1:5" ht="15.75" x14ac:dyDescent="0.25">
      <c r="A92" s="8" t="s">
        <v>107</v>
      </c>
      <c r="B92" s="9" t="s">
        <v>29</v>
      </c>
      <c r="C92" s="9" t="s">
        <v>108</v>
      </c>
      <c r="D92" s="9"/>
      <c r="E92" s="10">
        <v>108.86799999999999</v>
      </c>
    </row>
    <row r="93" spans="1:5" ht="47.25" x14ac:dyDescent="0.25">
      <c r="A93" s="8" t="s">
        <v>109</v>
      </c>
      <c r="B93" s="9" t="s">
        <v>29</v>
      </c>
      <c r="C93" s="9" t="s">
        <v>110</v>
      </c>
      <c r="D93" s="9"/>
      <c r="E93" s="10">
        <v>108.86799999999999</v>
      </c>
    </row>
    <row r="94" spans="1:5" ht="15.75" x14ac:dyDescent="0.25">
      <c r="A94" s="11" t="s">
        <v>44</v>
      </c>
      <c r="B94" s="12" t="s">
        <v>29</v>
      </c>
      <c r="C94" s="12" t="s">
        <v>110</v>
      </c>
      <c r="D94" s="12" t="s">
        <v>45</v>
      </c>
      <c r="E94" s="13">
        <v>108.86799999999999</v>
      </c>
    </row>
    <row r="95" spans="1:5" ht="31.5" x14ac:dyDescent="0.25">
      <c r="A95" s="8" t="s">
        <v>111</v>
      </c>
      <c r="B95" s="9" t="s">
        <v>29</v>
      </c>
      <c r="C95" s="9" t="s">
        <v>112</v>
      </c>
      <c r="D95" s="9"/>
      <c r="E95" s="10">
        <v>50</v>
      </c>
    </row>
    <row r="96" spans="1:5" ht="31.5" x14ac:dyDescent="0.25">
      <c r="A96" s="8" t="s">
        <v>111</v>
      </c>
      <c r="B96" s="9" t="s">
        <v>29</v>
      </c>
      <c r="C96" s="9" t="s">
        <v>113</v>
      </c>
      <c r="D96" s="9"/>
      <c r="E96" s="10">
        <v>50</v>
      </c>
    </row>
    <row r="97" spans="1:5" ht="15.75" x14ac:dyDescent="0.25">
      <c r="A97" s="11" t="s">
        <v>44</v>
      </c>
      <c r="B97" s="12" t="s">
        <v>29</v>
      </c>
      <c r="C97" s="12" t="s">
        <v>113</v>
      </c>
      <c r="D97" s="12" t="s">
        <v>45</v>
      </c>
      <c r="E97" s="13">
        <v>50</v>
      </c>
    </row>
    <row r="98" spans="1:5" ht="31.5" x14ac:dyDescent="0.25">
      <c r="A98" s="8" t="s">
        <v>114</v>
      </c>
      <c r="B98" s="9" t="s">
        <v>29</v>
      </c>
      <c r="C98" s="9" t="s">
        <v>115</v>
      </c>
      <c r="D98" s="9"/>
      <c r="E98" s="10">
        <v>36222.694000000003</v>
      </c>
    </row>
    <row r="99" spans="1:5" ht="15.75" x14ac:dyDescent="0.25">
      <c r="A99" s="8" t="s">
        <v>116</v>
      </c>
      <c r="B99" s="9" t="s">
        <v>29</v>
      </c>
      <c r="C99" s="9" t="s">
        <v>117</v>
      </c>
      <c r="D99" s="9"/>
      <c r="E99" s="10">
        <v>10</v>
      </c>
    </row>
    <row r="100" spans="1:5" ht="15.75" x14ac:dyDescent="0.25">
      <c r="A100" s="8" t="s">
        <v>118</v>
      </c>
      <c r="B100" s="9" t="s">
        <v>29</v>
      </c>
      <c r="C100" s="9" t="s">
        <v>119</v>
      </c>
      <c r="D100" s="9"/>
      <c r="E100" s="10">
        <v>5</v>
      </c>
    </row>
    <row r="101" spans="1:5" ht="31.5" x14ac:dyDescent="0.25">
      <c r="A101" s="11" t="s">
        <v>20</v>
      </c>
      <c r="B101" s="12" t="s">
        <v>29</v>
      </c>
      <c r="C101" s="12" t="s">
        <v>119</v>
      </c>
      <c r="D101" s="12" t="s">
        <v>21</v>
      </c>
      <c r="E101" s="13">
        <v>5</v>
      </c>
    </row>
    <row r="102" spans="1:5" ht="15.75" x14ac:dyDescent="0.25">
      <c r="A102" s="8" t="s">
        <v>120</v>
      </c>
      <c r="B102" s="9" t="s">
        <v>29</v>
      </c>
      <c r="C102" s="9" t="s">
        <v>121</v>
      </c>
      <c r="D102" s="9"/>
      <c r="E102" s="10">
        <v>5</v>
      </c>
    </row>
    <row r="103" spans="1:5" ht="31.5" x14ac:dyDescent="0.25">
      <c r="A103" s="11" t="s">
        <v>20</v>
      </c>
      <c r="B103" s="12" t="s">
        <v>29</v>
      </c>
      <c r="C103" s="12" t="s">
        <v>121</v>
      </c>
      <c r="D103" s="12" t="s">
        <v>21</v>
      </c>
      <c r="E103" s="13">
        <v>5</v>
      </c>
    </row>
    <row r="104" spans="1:5" ht="31.5" x14ac:dyDescent="0.25">
      <c r="A104" s="8" t="s">
        <v>122</v>
      </c>
      <c r="B104" s="9" t="s">
        <v>29</v>
      </c>
      <c r="C104" s="9" t="s">
        <v>123</v>
      </c>
      <c r="D104" s="9"/>
      <c r="E104" s="10">
        <v>10</v>
      </c>
    </row>
    <row r="105" spans="1:5" ht="15.75" x14ac:dyDescent="0.25">
      <c r="A105" s="8" t="s">
        <v>124</v>
      </c>
      <c r="B105" s="9" t="s">
        <v>29</v>
      </c>
      <c r="C105" s="9" t="s">
        <v>125</v>
      </c>
      <c r="D105" s="9"/>
      <c r="E105" s="10">
        <v>10</v>
      </c>
    </row>
    <row r="106" spans="1:5" ht="31.5" x14ac:dyDescent="0.25">
      <c r="A106" s="11" t="s">
        <v>20</v>
      </c>
      <c r="B106" s="12" t="s">
        <v>29</v>
      </c>
      <c r="C106" s="12" t="s">
        <v>125</v>
      </c>
      <c r="D106" s="12" t="s">
        <v>21</v>
      </c>
      <c r="E106" s="13">
        <v>10</v>
      </c>
    </row>
    <row r="107" spans="1:5" ht="31.5" x14ac:dyDescent="0.25">
      <c r="A107" s="8" t="s">
        <v>126</v>
      </c>
      <c r="B107" s="9" t="s">
        <v>29</v>
      </c>
      <c r="C107" s="9" t="s">
        <v>127</v>
      </c>
      <c r="D107" s="9"/>
      <c r="E107" s="10">
        <v>20</v>
      </c>
    </row>
    <row r="108" spans="1:5" ht="31.5" x14ac:dyDescent="0.25">
      <c r="A108" s="8" t="s">
        <v>128</v>
      </c>
      <c r="B108" s="9" t="s">
        <v>29</v>
      </c>
      <c r="C108" s="9" t="s">
        <v>129</v>
      </c>
      <c r="D108" s="9"/>
      <c r="E108" s="10">
        <v>20</v>
      </c>
    </row>
    <row r="109" spans="1:5" ht="31.5" x14ac:dyDescent="0.25">
      <c r="A109" s="11" t="s">
        <v>20</v>
      </c>
      <c r="B109" s="12" t="s">
        <v>29</v>
      </c>
      <c r="C109" s="12" t="s">
        <v>129</v>
      </c>
      <c r="D109" s="12" t="s">
        <v>21</v>
      </c>
      <c r="E109" s="13">
        <v>20</v>
      </c>
    </row>
    <row r="110" spans="1:5" ht="15.75" x14ac:dyDescent="0.25">
      <c r="A110" s="8" t="s">
        <v>130</v>
      </c>
      <c r="B110" s="9" t="s">
        <v>29</v>
      </c>
      <c r="C110" s="9" t="s">
        <v>131</v>
      </c>
      <c r="D110" s="9"/>
      <c r="E110" s="10">
        <v>36182.694000000003</v>
      </c>
    </row>
    <row r="111" spans="1:5" ht="31.5" x14ac:dyDescent="0.25">
      <c r="A111" s="8" t="s">
        <v>132</v>
      </c>
      <c r="B111" s="9" t="s">
        <v>29</v>
      </c>
      <c r="C111" s="9" t="s">
        <v>133</v>
      </c>
      <c r="D111" s="9"/>
      <c r="E111" s="10">
        <v>36182.694000000003</v>
      </c>
    </row>
    <row r="112" spans="1:5" ht="63" x14ac:dyDescent="0.25">
      <c r="A112" s="11" t="s">
        <v>16</v>
      </c>
      <c r="B112" s="12" t="s">
        <v>29</v>
      </c>
      <c r="C112" s="12" t="s">
        <v>133</v>
      </c>
      <c r="D112" s="12" t="s">
        <v>17</v>
      </c>
      <c r="E112" s="13">
        <v>30494.194</v>
      </c>
    </row>
    <row r="113" spans="1:5" ht="31.5" x14ac:dyDescent="0.25">
      <c r="A113" s="11" t="s">
        <v>20</v>
      </c>
      <c r="B113" s="12" t="s">
        <v>29</v>
      </c>
      <c r="C113" s="12" t="s">
        <v>133</v>
      </c>
      <c r="D113" s="12" t="s">
        <v>21</v>
      </c>
      <c r="E113" s="13">
        <v>5542.5</v>
      </c>
    </row>
    <row r="114" spans="1:5" ht="15.75" x14ac:dyDescent="0.25">
      <c r="A114" s="11" t="s">
        <v>38</v>
      </c>
      <c r="B114" s="12" t="s">
        <v>29</v>
      </c>
      <c r="C114" s="12" t="s">
        <v>133</v>
      </c>
      <c r="D114" s="12" t="s">
        <v>39</v>
      </c>
      <c r="E114" s="13">
        <v>146</v>
      </c>
    </row>
    <row r="115" spans="1:5" ht="31.5" x14ac:dyDescent="0.25">
      <c r="A115" s="8" t="s">
        <v>134</v>
      </c>
      <c r="B115" s="9" t="s">
        <v>29</v>
      </c>
      <c r="C115" s="9" t="s">
        <v>135</v>
      </c>
      <c r="D115" s="9"/>
      <c r="E115" s="10">
        <v>776.25400000000002</v>
      </c>
    </row>
    <row r="116" spans="1:5" ht="15.75" x14ac:dyDescent="0.25">
      <c r="A116" s="8" t="s">
        <v>136</v>
      </c>
      <c r="B116" s="9" t="s">
        <v>29</v>
      </c>
      <c r="C116" s="9" t="s">
        <v>137</v>
      </c>
      <c r="D116" s="9"/>
      <c r="E116" s="10">
        <v>414.25400000000002</v>
      </c>
    </row>
    <row r="117" spans="1:5" ht="15.75" x14ac:dyDescent="0.25">
      <c r="A117" s="8" t="s">
        <v>138</v>
      </c>
      <c r="B117" s="9" t="s">
        <v>29</v>
      </c>
      <c r="C117" s="9" t="s">
        <v>139</v>
      </c>
      <c r="D117" s="9"/>
      <c r="E117" s="10">
        <v>411.25400000000002</v>
      </c>
    </row>
    <row r="118" spans="1:5" ht="47.25" x14ac:dyDescent="0.25">
      <c r="A118" s="8" t="s">
        <v>140</v>
      </c>
      <c r="B118" s="9" t="s">
        <v>29</v>
      </c>
      <c r="C118" s="9" t="s">
        <v>141</v>
      </c>
      <c r="D118" s="9"/>
      <c r="E118" s="10">
        <v>411.25400000000002</v>
      </c>
    </row>
    <row r="119" spans="1:5" ht="31.5" x14ac:dyDescent="0.25">
      <c r="A119" s="11" t="s">
        <v>20</v>
      </c>
      <c r="B119" s="12" t="s">
        <v>29</v>
      </c>
      <c r="C119" s="12" t="s">
        <v>141</v>
      </c>
      <c r="D119" s="12" t="s">
        <v>21</v>
      </c>
      <c r="E119" s="13">
        <v>411.25400000000002</v>
      </c>
    </row>
    <row r="120" spans="1:5" ht="15.75" x14ac:dyDescent="0.25">
      <c r="A120" s="8" t="s">
        <v>142</v>
      </c>
      <c r="B120" s="9" t="s">
        <v>29</v>
      </c>
      <c r="C120" s="9" t="s">
        <v>143</v>
      </c>
      <c r="D120" s="9"/>
      <c r="E120" s="10">
        <v>3</v>
      </c>
    </row>
    <row r="121" spans="1:5" ht="31.5" x14ac:dyDescent="0.25">
      <c r="A121" s="11" t="s">
        <v>20</v>
      </c>
      <c r="B121" s="12" t="s">
        <v>29</v>
      </c>
      <c r="C121" s="12" t="s">
        <v>143</v>
      </c>
      <c r="D121" s="12" t="s">
        <v>21</v>
      </c>
      <c r="E121" s="13">
        <v>3</v>
      </c>
    </row>
    <row r="122" spans="1:5" ht="15.75" x14ac:dyDescent="0.25">
      <c r="A122" s="8" t="s">
        <v>144</v>
      </c>
      <c r="B122" s="9" t="s">
        <v>29</v>
      </c>
      <c r="C122" s="9" t="s">
        <v>145</v>
      </c>
      <c r="D122" s="9"/>
      <c r="E122" s="10">
        <v>330</v>
      </c>
    </row>
    <row r="123" spans="1:5" ht="31.5" x14ac:dyDescent="0.25">
      <c r="A123" s="8" t="s">
        <v>146</v>
      </c>
      <c r="B123" s="9" t="s">
        <v>29</v>
      </c>
      <c r="C123" s="9" t="s">
        <v>147</v>
      </c>
      <c r="D123" s="9"/>
      <c r="E123" s="10">
        <v>330</v>
      </c>
    </row>
    <row r="124" spans="1:5" ht="31.5" x14ac:dyDescent="0.25">
      <c r="A124" s="11" t="s">
        <v>20</v>
      </c>
      <c r="B124" s="12" t="s">
        <v>29</v>
      </c>
      <c r="C124" s="12" t="s">
        <v>147</v>
      </c>
      <c r="D124" s="12" t="s">
        <v>21</v>
      </c>
      <c r="E124" s="13">
        <v>30</v>
      </c>
    </row>
    <row r="125" spans="1:5" ht="15.75" x14ac:dyDescent="0.25">
      <c r="A125" s="8" t="s">
        <v>148</v>
      </c>
      <c r="B125" s="9" t="s">
        <v>29</v>
      </c>
      <c r="C125" s="9" t="s">
        <v>149</v>
      </c>
      <c r="D125" s="9"/>
      <c r="E125" s="10">
        <v>300</v>
      </c>
    </row>
    <row r="126" spans="1:5" ht="15.75" x14ac:dyDescent="0.25">
      <c r="A126" s="11" t="s">
        <v>44</v>
      </c>
      <c r="B126" s="12" t="s">
        <v>29</v>
      </c>
      <c r="C126" s="12" t="s">
        <v>149</v>
      </c>
      <c r="D126" s="12" t="s">
        <v>45</v>
      </c>
      <c r="E126" s="13">
        <v>300</v>
      </c>
    </row>
    <row r="127" spans="1:5" ht="15.75" x14ac:dyDescent="0.25">
      <c r="A127" s="8" t="s">
        <v>150</v>
      </c>
      <c r="B127" s="9" t="s">
        <v>29</v>
      </c>
      <c r="C127" s="9" t="s">
        <v>151</v>
      </c>
      <c r="D127" s="9"/>
      <c r="E127" s="10">
        <v>32</v>
      </c>
    </row>
    <row r="128" spans="1:5" ht="31.5" x14ac:dyDescent="0.25">
      <c r="A128" s="8" t="s">
        <v>152</v>
      </c>
      <c r="B128" s="9" t="s">
        <v>29</v>
      </c>
      <c r="C128" s="9" t="s">
        <v>153</v>
      </c>
      <c r="D128" s="9"/>
      <c r="E128" s="10">
        <v>1</v>
      </c>
    </row>
    <row r="129" spans="1:5" ht="31.5" x14ac:dyDescent="0.25">
      <c r="A129" s="11" t="s">
        <v>20</v>
      </c>
      <c r="B129" s="12" t="s">
        <v>29</v>
      </c>
      <c r="C129" s="12" t="s">
        <v>153</v>
      </c>
      <c r="D129" s="12" t="s">
        <v>21</v>
      </c>
      <c r="E129" s="13">
        <v>1</v>
      </c>
    </row>
    <row r="130" spans="1:5" ht="31.5" x14ac:dyDescent="0.25">
      <c r="A130" s="8" t="s">
        <v>154</v>
      </c>
      <c r="B130" s="9" t="s">
        <v>29</v>
      </c>
      <c r="C130" s="9" t="s">
        <v>155</v>
      </c>
      <c r="D130" s="9"/>
      <c r="E130" s="10">
        <v>31</v>
      </c>
    </row>
    <row r="131" spans="1:5" ht="31.5" x14ac:dyDescent="0.25">
      <c r="A131" s="11" t="s">
        <v>20</v>
      </c>
      <c r="B131" s="12" t="s">
        <v>29</v>
      </c>
      <c r="C131" s="12" t="s">
        <v>155</v>
      </c>
      <c r="D131" s="12" t="s">
        <v>21</v>
      </c>
      <c r="E131" s="13">
        <v>31</v>
      </c>
    </row>
    <row r="132" spans="1:5" ht="15.75" x14ac:dyDescent="0.25">
      <c r="A132" s="8" t="s">
        <v>156</v>
      </c>
      <c r="B132" s="9" t="s">
        <v>29</v>
      </c>
      <c r="C132" s="9" t="s">
        <v>157</v>
      </c>
      <c r="D132" s="9"/>
      <c r="E132" s="10">
        <v>360</v>
      </c>
    </row>
    <row r="133" spans="1:5" ht="47.25" x14ac:dyDescent="0.25">
      <c r="A133" s="8" t="s">
        <v>158</v>
      </c>
      <c r="B133" s="9" t="s">
        <v>29</v>
      </c>
      <c r="C133" s="9" t="s">
        <v>159</v>
      </c>
      <c r="D133" s="9"/>
      <c r="E133" s="10">
        <v>360</v>
      </c>
    </row>
    <row r="134" spans="1:5" ht="47.25" x14ac:dyDescent="0.25">
      <c r="A134" s="8" t="s">
        <v>160</v>
      </c>
      <c r="B134" s="9" t="s">
        <v>29</v>
      </c>
      <c r="C134" s="9" t="s">
        <v>161</v>
      </c>
      <c r="D134" s="9"/>
      <c r="E134" s="10">
        <v>40</v>
      </c>
    </row>
    <row r="135" spans="1:5" ht="15.75" x14ac:dyDescent="0.25">
      <c r="A135" s="11" t="s">
        <v>94</v>
      </c>
      <c r="B135" s="12" t="s">
        <v>29</v>
      </c>
      <c r="C135" s="12" t="s">
        <v>161</v>
      </c>
      <c r="D135" s="12" t="s">
        <v>95</v>
      </c>
      <c r="E135" s="13">
        <v>40</v>
      </c>
    </row>
    <row r="136" spans="1:5" ht="15.75" x14ac:dyDescent="0.25">
      <c r="A136" s="8" t="s">
        <v>162</v>
      </c>
      <c r="B136" s="9" t="s">
        <v>29</v>
      </c>
      <c r="C136" s="9" t="s">
        <v>163</v>
      </c>
      <c r="D136" s="9"/>
      <c r="E136" s="10">
        <v>50</v>
      </c>
    </row>
    <row r="137" spans="1:5" ht="31.5" x14ac:dyDescent="0.25">
      <c r="A137" s="11" t="s">
        <v>20</v>
      </c>
      <c r="B137" s="12" t="s">
        <v>29</v>
      </c>
      <c r="C137" s="12" t="s">
        <v>163</v>
      </c>
      <c r="D137" s="12" t="s">
        <v>21</v>
      </c>
      <c r="E137" s="13">
        <v>50</v>
      </c>
    </row>
    <row r="138" spans="1:5" ht="31.5" x14ac:dyDescent="0.25">
      <c r="A138" s="8" t="s">
        <v>164</v>
      </c>
      <c r="B138" s="9" t="s">
        <v>29</v>
      </c>
      <c r="C138" s="9" t="s">
        <v>165</v>
      </c>
      <c r="D138" s="9"/>
      <c r="E138" s="10">
        <v>200</v>
      </c>
    </row>
    <row r="139" spans="1:5" ht="31.5" x14ac:dyDescent="0.25">
      <c r="A139" s="11" t="s">
        <v>166</v>
      </c>
      <c r="B139" s="12" t="s">
        <v>29</v>
      </c>
      <c r="C139" s="12" t="s">
        <v>165</v>
      </c>
      <c r="D139" s="12" t="s">
        <v>167</v>
      </c>
      <c r="E139" s="13">
        <v>200</v>
      </c>
    </row>
    <row r="140" spans="1:5" ht="15.75" x14ac:dyDescent="0.25">
      <c r="A140" s="8" t="s">
        <v>168</v>
      </c>
      <c r="B140" s="9" t="s">
        <v>29</v>
      </c>
      <c r="C140" s="9" t="s">
        <v>169</v>
      </c>
      <c r="D140" s="9"/>
      <c r="E140" s="10">
        <v>70</v>
      </c>
    </row>
    <row r="141" spans="1:5" ht="15.75" x14ac:dyDescent="0.25">
      <c r="A141" s="11" t="s">
        <v>94</v>
      </c>
      <c r="B141" s="12" t="s">
        <v>29</v>
      </c>
      <c r="C141" s="12" t="s">
        <v>169</v>
      </c>
      <c r="D141" s="12" t="s">
        <v>95</v>
      </c>
      <c r="E141" s="13">
        <v>70</v>
      </c>
    </row>
    <row r="142" spans="1:5" ht="15.75" x14ac:dyDescent="0.25">
      <c r="A142" s="8" t="s">
        <v>10</v>
      </c>
      <c r="B142" s="9" t="s">
        <v>29</v>
      </c>
      <c r="C142" s="9" t="s">
        <v>11</v>
      </c>
      <c r="D142" s="9"/>
      <c r="E142" s="10">
        <v>24224.796999999999</v>
      </c>
    </row>
    <row r="143" spans="1:5" ht="15.75" x14ac:dyDescent="0.25">
      <c r="A143" s="8" t="s">
        <v>12</v>
      </c>
      <c r="B143" s="9" t="s">
        <v>29</v>
      </c>
      <c r="C143" s="9" t="s">
        <v>13</v>
      </c>
      <c r="D143" s="9"/>
      <c r="E143" s="10">
        <v>24224.796999999999</v>
      </c>
    </row>
    <row r="144" spans="1:5" ht="31.5" x14ac:dyDescent="0.25">
      <c r="A144" s="8" t="s">
        <v>170</v>
      </c>
      <c r="B144" s="9" t="s">
        <v>29</v>
      </c>
      <c r="C144" s="9" t="s">
        <v>171</v>
      </c>
      <c r="D144" s="9"/>
      <c r="E144" s="10">
        <v>1794.3710000000001</v>
      </c>
    </row>
    <row r="145" spans="1:5" ht="63" x14ac:dyDescent="0.25">
      <c r="A145" s="11" t="s">
        <v>16</v>
      </c>
      <c r="B145" s="12" t="s">
        <v>29</v>
      </c>
      <c r="C145" s="12" t="s">
        <v>171</v>
      </c>
      <c r="D145" s="12" t="s">
        <v>17</v>
      </c>
      <c r="E145" s="13">
        <v>1794.3710000000001</v>
      </c>
    </row>
    <row r="146" spans="1:5" ht="31.5" x14ac:dyDescent="0.25">
      <c r="A146" s="8" t="s">
        <v>172</v>
      </c>
      <c r="B146" s="9" t="s">
        <v>29</v>
      </c>
      <c r="C146" s="9" t="s">
        <v>173</v>
      </c>
      <c r="D146" s="9"/>
      <c r="E146" s="10">
        <v>12.3</v>
      </c>
    </row>
    <row r="147" spans="1:5" ht="31.5" x14ac:dyDescent="0.25">
      <c r="A147" s="11" t="s">
        <v>20</v>
      </c>
      <c r="B147" s="12" t="s">
        <v>29</v>
      </c>
      <c r="C147" s="12" t="s">
        <v>173</v>
      </c>
      <c r="D147" s="12" t="s">
        <v>21</v>
      </c>
      <c r="E147" s="13">
        <v>12.3</v>
      </c>
    </row>
    <row r="148" spans="1:5" ht="31.5" x14ac:dyDescent="0.25">
      <c r="A148" s="8" t="s">
        <v>18</v>
      </c>
      <c r="B148" s="9" t="s">
        <v>29</v>
      </c>
      <c r="C148" s="9" t="s">
        <v>19</v>
      </c>
      <c r="D148" s="9"/>
      <c r="E148" s="10">
        <v>1.633</v>
      </c>
    </row>
    <row r="149" spans="1:5" ht="31.5" x14ac:dyDescent="0.25">
      <c r="A149" s="11" t="s">
        <v>20</v>
      </c>
      <c r="B149" s="12" t="s">
        <v>29</v>
      </c>
      <c r="C149" s="12" t="s">
        <v>19</v>
      </c>
      <c r="D149" s="12" t="s">
        <v>21</v>
      </c>
      <c r="E149" s="13">
        <v>1.633</v>
      </c>
    </row>
    <row r="150" spans="1:5" ht="63" x14ac:dyDescent="0.25">
      <c r="A150" s="8" t="s">
        <v>174</v>
      </c>
      <c r="B150" s="9" t="s">
        <v>29</v>
      </c>
      <c r="C150" s="9" t="s">
        <v>175</v>
      </c>
      <c r="D150" s="9"/>
      <c r="E150" s="10">
        <v>11.4</v>
      </c>
    </row>
    <row r="151" spans="1:5" ht="31.5" x14ac:dyDescent="0.25">
      <c r="A151" s="11" t="s">
        <v>20</v>
      </c>
      <c r="B151" s="12" t="s">
        <v>29</v>
      </c>
      <c r="C151" s="12" t="s">
        <v>175</v>
      </c>
      <c r="D151" s="12" t="s">
        <v>21</v>
      </c>
      <c r="E151" s="13">
        <v>11.4</v>
      </c>
    </row>
    <row r="152" spans="1:5" ht="78.75" x14ac:dyDescent="0.25">
      <c r="A152" s="14" t="s">
        <v>176</v>
      </c>
      <c r="B152" s="9" t="s">
        <v>29</v>
      </c>
      <c r="C152" s="9" t="s">
        <v>177</v>
      </c>
      <c r="D152" s="9"/>
      <c r="E152" s="10">
        <v>60.838000000000001</v>
      </c>
    </row>
    <row r="153" spans="1:5" ht="63" x14ac:dyDescent="0.25">
      <c r="A153" s="11" t="s">
        <v>16</v>
      </c>
      <c r="B153" s="12" t="s">
        <v>29</v>
      </c>
      <c r="C153" s="12" t="s">
        <v>177</v>
      </c>
      <c r="D153" s="12" t="s">
        <v>17</v>
      </c>
      <c r="E153" s="13">
        <v>55.34</v>
      </c>
    </row>
    <row r="154" spans="1:5" ht="31.5" x14ac:dyDescent="0.25">
      <c r="A154" s="11" t="s">
        <v>20</v>
      </c>
      <c r="B154" s="12" t="s">
        <v>29</v>
      </c>
      <c r="C154" s="12" t="s">
        <v>177</v>
      </c>
      <c r="D154" s="12" t="s">
        <v>21</v>
      </c>
      <c r="E154" s="13">
        <v>5.4980000000000002</v>
      </c>
    </row>
    <row r="155" spans="1:5" ht="141.75" x14ac:dyDescent="0.25">
      <c r="A155" s="14" t="s">
        <v>178</v>
      </c>
      <c r="B155" s="9" t="s">
        <v>29</v>
      </c>
      <c r="C155" s="9" t="s">
        <v>179</v>
      </c>
      <c r="D155" s="9"/>
      <c r="E155" s="10">
        <v>215.07499999999999</v>
      </c>
    </row>
    <row r="156" spans="1:5" ht="63" x14ac:dyDescent="0.25">
      <c r="A156" s="11" t="s">
        <v>16</v>
      </c>
      <c r="B156" s="12" t="s">
        <v>29</v>
      </c>
      <c r="C156" s="12" t="s">
        <v>179</v>
      </c>
      <c r="D156" s="12" t="s">
        <v>17</v>
      </c>
      <c r="E156" s="13">
        <v>207.321</v>
      </c>
    </row>
    <row r="157" spans="1:5" ht="31.5" x14ac:dyDescent="0.25">
      <c r="A157" s="11" t="s">
        <v>20</v>
      </c>
      <c r="B157" s="12" t="s">
        <v>29</v>
      </c>
      <c r="C157" s="12" t="s">
        <v>179</v>
      </c>
      <c r="D157" s="12" t="s">
        <v>21</v>
      </c>
      <c r="E157" s="13">
        <v>7.7539999999999996</v>
      </c>
    </row>
    <row r="158" spans="1:5" ht="94.5" x14ac:dyDescent="0.25">
      <c r="A158" s="14" t="s">
        <v>180</v>
      </c>
      <c r="B158" s="9" t="s">
        <v>29</v>
      </c>
      <c r="C158" s="9" t="s">
        <v>181</v>
      </c>
      <c r="D158" s="9"/>
      <c r="E158" s="10">
        <v>4.16</v>
      </c>
    </row>
    <row r="159" spans="1:5" ht="31.5" x14ac:dyDescent="0.25">
      <c r="A159" s="11" t="s">
        <v>20</v>
      </c>
      <c r="B159" s="12" t="s">
        <v>29</v>
      </c>
      <c r="C159" s="12" t="s">
        <v>181</v>
      </c>
      <c r="D159" s="12" t="s">
        <v>21</v>
      </c>
      <c r="E159" s="13">
        <v>4.16</v>
      </c>
    </row>
    <row r="160" spans="1:5" ht="31.5" x14ac:dyDescent="0.25">
      <c r="A160" s="8" t="s">
        <v>182</v>
      </c>
      <c r="B160" s="9" t="s">
        <v>29</v>
      </c>
      <c r="C160" s="9" t="s">
        <v>183</v>
      </c>
      <c r="D160" s="9"/>
      <c r="E160" s="10">
        <v>1500</v>
      </c>
    </row>
    <row r="161" spans="1:5" ht="15.75" x14ac:dyDescent="0.25">
      <c r="A161" s="11" t="s">
        <v>38</v>
      </c>
      <c r="B161" s="12" t="s">
        <v>29</v>
      </c>
      <c r="C161" s="12" t="s">
        <v>183</v>
      </c>
      <c r="D161" s="12" t="s">
        <v>39</v>
      </c>
      <c r="E161" s="13">
        <v>1500</v>
      </c>
    </row>
    <row r="162" spans="1:5" ht="15.75" x14ac:dyDescent="0.25">
      <c r="A162" s="8" t="s">
        <v>26</v>
      </c>
      <c r="B162" s="9" t="s">
        <v>29</v>
      </c>
      <c r="C162" s="9" t="s">
        <v>27</v>
      </c>
      <c r="D162" s="9"/>
      <c r="E162" s="10">
        <v>20625.02</v>
      </c>
    </row>
    <row r="163" spans="1:5" ht="31.5" x14ac:dyDescent="0.25">
      <c r="A163" s="11" t="s">
        <v>20</v>
      </c>
      <c r="B163" s="12" t="s">
        <v>29</v>
      </c>
      <c r="C163" s="12" t="s">
        <v>27</v>
      </c>
      <c r="D163" s="12" t="s">
        <v>21</v>
      </c>
      <c r="E163" s="13">
        <v>620</v>
      </c>
    </row>
    <row r="164" spans="1:5" ht="15.75" x14ac:dyDescent="0.25">
      <c r="A164" s="11" t="s">
        <v>94</v>
      </c>
      <c r="B164" s="12" t="s">
        <v>29</v>
      </c>
      <c r="C164" s="12" t="s">
        <v>27</v>
      </c>
      <c r="D164" s="12" t="s">
        <v>95</v>
      </c>
      <c r="E164" s="13">
        <v>4661.6949999999997</v>
      </c>
    </row>
    <row r="165" spans="1:5" ht="15.75" x14ac:dyDescent="0.25">
      <c r="A165" s="11" t="s">
        <v>38</v>
      </c>
      <c r="B165" s="12" t="s">
        <v>29</v>
      </c>
      <c r="C165" s="12" t="s">
        <v>27</v>
      </c>
      <c r="D165" s="12" t="s">
        <v>39</v>
      </c>
      <c r="E165" s="13">
        <v>15343.325000000001</v>
      </c>
    </row>
    <row r="166" spans="1:5" ht="31.5" x14ac:dyDescent="0.25">
      <c r="A166" s="7" t="s">
        <v>184</v>
      </c>
      <c r="B166" s="4" t="s">
        <v>185</v>
      </c>
      <c r="C166" s="4"/>
      <c r="D166" s="4"/>
      <c r="E166" s="6">
        <v>96216.335999999996</v>
      </c>
    </row>
    <row r="167" spans="1:5" ht="31.5" x14ac:dyDescent="0.25">
      <c r="A167" s="8" t="s">
        <v>186</v>
      </c>
      <c r="B167" s="9" t="s">
        <v>185</v>
      </c>
      <c r="C167" s="9" t="s">
        <v>187</v>
      </c>
      <c r="D167" s="9"/>
      <c r="E167" s="10">
        <v>86774.37</v>
      </c>
    </row>
    <row r="168" spans="1:5" ht="31.5" x14ac:dyDescent="0.25">
      <c r="A168" s="8" t="s">
        <v>188</v>
      </c>
      <c r="B168" s="9" t="s">
        <v>185</v>
      </c>
      <c r="C168" s="9" t="s">
        <v>189</v>
      </c>
      <c r="D168" s="9"/>
      <c r="E168" s="10">
        <v>14242.2</v>
      </c>
    </row>
    <row r="169" spans="1:5" ht="15.75" x14ac:dyDescent="0.25">
      <c r="A169" s="8" t="s">
        <v>190</v>
      </c>
      <c r="B169" s="9" t="s">
        <v>185</v>
      </c>
      <c r="C169" s="9" t="s">
        <v>191</v>
      </c>
      <c r="D169" s="9"/>
      <c r="E169" s="10">
        <v>14242.2</v>
      </c>
    </row>
    <row r="170" spans="1:5" ht="31.5" x14ac:dyDescent="0.25">
      <c r="A170" s="11" t="s">
        <v>166</v>
      </c>
      <c r="B170" s="12" t="s">
        <v>185</v>
      </c>
      <c r="C170" s="12" t="s">
        <v>191</v>
      </c>
      <c r="D170" s="12" t="s">
        <v>167</v>
      </c>
      <c r="E170" s="13">
        <v>12760.779</v>
      </c>
    </row>
    <row r="171" spans="1:5" ht="31.5" x14ac:dyDescent="0.25">
      <c r="A171" s="8" t="s">
        <v>192</v>
      </c>
      <c r="B171" s="9" t="s">
        <v>185</v>
      </c>
      <c r="C171" s="9" t="s">
        <v>193</v>
      </c>
      <c r="D171" s="9"/>
      <c r="E171" s="10">
        <v>1481.421</v>
      </c>
    </row>
    <row r="172" spans="1:5" ht="31.5" x14ac:dyDescent="0.25">
      <c r="A172" s="11" t="s">
        <v>166</v>
      </c>
      <c r="B172" s="12" t="s">
        <v>185</v>
      </c>
      <c r="C172" s="12" t="s">
        <v>193</v>
      </c>
      <c r="D172" s="12" t="s">
        <v>167</v>
      </c>
      <c r="E172" s="13">
        <v>1481.421</v>
      </c>
    </row>
    <row r="173" spans="1:5" ht="15.75" x14ac:dyDescent="0.25">
      <c r="A173" s="8" t="s">
        <v>194</v>
      </c>
      <c r="B173" s="9" t="s">
        <v>185</v>
      </c>
      <c r="C173" s="9" t="s">
        <v>195</v>
      </c>
      <c r="D173" s="9"/>
      <c r="E173" s="10">
        <v>15251.960999999999</v>
      </c>
    </row>
    <row r="174" spans="1:5" ht="15.75" x14ac:dyDescent="0.25">
      <c r="A174" s="8" t="s">
        <v>196</v>
      </c>
      <c r="B174" s="9" t="s">
        <v>185</v>
      </c>
      <c r="C174" s="9" t="s">
        <v>197</v>
      </c>
      <c r="D174" s="9"/>
      <c r="E174" s="10">
        <v>281.09399999999999</v>
      </c>
    </row>
    <row r="175" spans="1:5" ht="15.75" x14ac:dyDescent="0.25">
      <c r="A175" s="8" t="s">
        <v>198</v>
      </c>
      <c r="B175" s="9" t="s">
        <v>185</v>
      </c>
      <c r="C175" s="9" t="s">
        <v>199</v>
      </c>
      <c r="D175" s="9"/>
      <c r="E175" s="10">
        <v>281.09399999999999</v>
      </c>
    </row>
    <row r="176" spans="1:5" ht="31.5" x14ac:dyDescent="0.25">
      <c r="A176" s="11" t="s">
        <v>166</v>
      </c>
      <c r="B176" s="12" t="s">
        <v>185</v>
      </c>
      <c r="C176" s="12" t="s">
        <v>199</v>
      </c>
      <c r="D176" s="12" t="s">
        <v>167</v>
      </c>
      <c r="E176" s="13">
        <v>281.09399999999999</v>
      </c>
    </row>
    <row r="177" spans="1:5" ht="15.75" x14ac:dyDescent="0.25">
      <c r="A177" s="8" t="s">
        <v>200</v>
      </c>
      <c r="B177" s="9" t="s">
        <v>185</v>
      </c>
      <c r="C177" s="9" t="s">
        <v>201</v>
      </c>
      <c r="D177" s="9"/>
      <c r="E177" s="10">
        <v>7.42</v>
      </c>
    </row>
    <row r="178" spans="1:5" ht="31.5" x14ac:dyDescent="0.25">
      <c r="A178" s="11" t="s">
        <v>166</v>
      </c>
      <c r="B178" s="12" t="s">
        <v>185</v>
      </c>
      <c r="C178" s="12" t="s">
        <v>201</v>
      </c>
      <c r="D178" s="12" t="s">
        <v>167</v>
      </c>
      <c r="E178" s="13">
        <v>7.42</v>
      </c>
    </row>
    <row r="179" spans="1:5" ht="31.5" x14ac:dyDescent="0.25">
      <c r="A179" s="8" t="s">
        <v>202</v>
      </c>
      <c r="B179" s="9" t="s">
        <v>185</v>
      </c>
      <c r="C179" s="9" t="s">
        <v>203</v>
      </c>
      <c r="D179" s="9"/>
      <c r="E179" s="10">
        <v>5</v>
      </c>
    </row>
    <row r="180" spans="1:5" ht="31.5" x14ac:dyDescent="0.25">
      <c r="A180" s="11" t="s">
        <v>166</v>
      </c>
      <c r="B180" s="12" t="s">
        <v>185</v>
      </c>
      <c r="C180" s="12" t="s">
        <v>203</v>
      </c>
      <c r="D180" s="12" t="s">
        <v>167</v>
      </c>
      <c r="E180" s="13">
        <v>5</v>
      </c>
    </row>
    <row r="181" spans="1:5" ht="15.75" x14ac:dyDescent="0.25">
      <c r="A181" s="8" t="s">
        <v>204</v>
      </c>
      <c r="B181" s="9" t="s">
        <v>185</v>
      </c>
      <c r="C181" s="9" t="s">
        <v>205</v>
      </c>
      <c r="D181" s="9"/>
      <c r="E181" s="10">
        <v>14708.447</v>
      </c>
    </row>
    <row r="182" spans="1:5" ht="31.5" x14ac:dyDescent="0.25">
      <c r="A182" s="11" t="s">
        <v>166</v>
      </c>
      <c r="B182" s="12" t="s">
        <v>185</v>
      </c>
      <c r="C182" s="12" t="s">
        <v>205</v>
      </c>
      <c r="D182" s="12" t="s">
        <v>167</v>
      </c>
      <c r="E182" s="13">
        <v>9022.6509999999998</v>
      </c>
    </row>
    <row r="183" spans="1:5" ht="47.25" x14ac:dyDescent="0.25">
      <c r="A183" s="8" t="s">
        <v>206</v>
      </c>
      <c r="B183" s="9" t="s">
        <v>185</v>
      </c>
      <c r="C183" s="9" t="s">
        <v>207</v>
      </c>
      <c r="D183" s="9"/>
      <c r="E183" s="10">
        <v>5685.7960000000003</v>
      </c>
    </row>
    <row r="184" spans="1:5" ht="31.5" x14ac:dyDescent="0.25">
      <c r="A184" s="11" t="s">
        <v>166</v>
      </c>
      <c r="B184" s="12" t="s">
        <v>185</v>
      </c>
      <c r="C184" s="12" t="s">
        <v>207</v>
      </c>
      <c r="D184" s="12" t="s">
        <v>167</v>
      </c>
      <c r="E184" s="13">
        <v>5685.7960000000003</v>
      </c>
    </row>
    <row r="185" spans="1:5" ht="31.5" x14ac:dyDescent="0.25">
      <c r="A185" s="8" t="s">
        <v>208</v>
      </c>
      <c r="B185" s="9" t="s">
        <v>185</v>
      </c>
      <c r="C185" s="9" t="s">
        <v>209</v>
      </c>
      <c r="D185" s="9"/>
      <c r="E185" s="10">
        <v>250</v>
      </c>
    </row>
    <row r="186" spans="1:5" ht="31.5" x14ac:dyDescent="0.25">
      <c r="A186" s="11" t="s">
        <v>166</v>
      </c>
      <c r="B186" s="12" t="s">
        <v>185</v>
      </c>
      <c r="C186" s="12" t="s">
        <v>209</v>
      </c>
      <c r="D186" s="12" t="s">
        <v>167</v>
      </c>
      <c r="E186" s="13">
        <v>250</v>
      </c>
    </row>
    <row r="187" spans="1:5" ht="15.75" x14ac:dyDescent="0.25">
      <c r="A187" s="8" t="s">
        <v>210</v>
      </c>
      <c r="B187" s="9" t="s">
        <v>185</v>
      </c>
      <c r="C187" s="9" t="s">
        <v>211</v>
      </c>
      <c r="D187" s="9"/>
      <c r="E187" s="10">
        <v>2305.8679999999999</v>
      </c>
    </row>
    <row r="188" spans="1:5" ht="15.75" x14ac:dyDescent="0.25">
      <c r="A188" s="8" t="s">
        <v>204</v>
      </c>
      <c r="B188" s="9" t="s">
        <v>185</v>
      </c>
      <c r="C188" s="9" t="s">
        <v>212</v>
      </c>
      <c r="D188" s="9"/>
      <c r="E188" s="10">
        <v>2305.8679999999999</v>
      </c>
    </row>
    <row r="189" spans="1:5" ht="31.5" x14ac:dyDescent="0.25">
      <c r="A189" s="11" t="s">
        <v>166</v>
      </c>
      <c r="B189" s="12" t="s">
        <v>185</v>
      </c>
      <c r="C189" s="12" t="s">
        <v>212</v>
      </c>
      <c r="D189" s="12" t="s">
        <v>167</v>
      </c>
      <c r="E189" s="13">
        <v>1026.5640000000001</v>
      </c>
    </row>
    <row r="190" spans="1:5" ht="47.25" x14ac:dyDescent="0.25">
      <c r="A190" s="8" t="s">
        <v>206</v>
      </c>
      <c r="B190" s="9" t="s">
        <v>185</v>
      </c>
      <c r="C190" s="9" t="s">
        <v>213</v>
      </c>
      <c r="D190" s="9"/>
      <c r="E190" s="10">
        <v>1279.3040000000001</v>
      </c>
    </row>
    <row r="191" spans="1:5" ht="31.5" x14ac:dyDescent="0.25">
      <c r="A191" s="11" t="s">
        <v>166</v>
      </c>
      <c r="B191" s="12" t="s">
        <v>185</v>
      </c>
      <c r="C191" s="12" t="s">
        <v>213</v>
      </c>
      <c r="D191" s="12" t="s">
        <v>167</v>
      </c>
      <c r="E191" s="13">
        <v>1279.3040000000001</v>
      </c>
    </row>
    <row r="192" spans="1:5" ht="31.5" x14ac:dyDescent="0.25">
      <c r="A192" s="8" t="s">
        <v>214</v>
      </c>
      <c r="B192" s="9" t="s">
        <v>185</v>
      </c>
      <c r="C192" s="9" t="s">
        <v>215</v>
      </c>
      <c r="D192" s="9"/>
      <c r="E192" s="10">
        <v>30251.252</v>
      </c>
    </row>
    <row r="193" spans="1:5" ht="63" x14ac:dyDescent="0.25">
      <c r="A193" s="8" t="s">
        <v>216</v>
      </c>
      <c r="B193" s="9" t="s">
        <v>185</v>
      </c>
      <c r="C193" s="9" t="s">
        <v>217</v>
      </c>
      <c r="D193" s="9"/>
      <c r="E193" s="10">
        <v>1165.4369999999999</v>
      </c>
    </row>
    <row r="194" spans="1:5" ht="31.5" x14ac:dyDescent="0.25">
      <c r="A194" s="11" t="s">
        <v>166</v>
      </c>
      <c r="B194" s="12" t="s">
        <v>185</v>
      </c>
      <c r="C194" s="12" t="s">
        <v>217</v>
      </c>
      <c r="D194" s="12" t="s">
        <v>167</v>
      </c>
      <c r="E194" s="13">
        <v>1165.4369999999999</v>
      </c>
    </row>
    <row r="195" spans="1:5" ht="15.75" x14ac:dyDescent="0.25">
      <c r="A195" s="8" t="s">
        <v>218</v>
      </c>
      <c r="B195" s="9" t="s">
        <v>185</v>
      </c>
      <c r="C195" s="9" t="s">
        <v>219</v>
      </c>
      <c r="D195" s="9"/>
      <c r="E195" s="10">
        <v>21677.491999999998</v>
      </c>
    </row>
    <row r="196" spans="1:5" ht="31.5" x14ac:dyDescent="0.25">
      <c r="A196" s="11" t="s">
        <v>166</v>
      </c>
      <c r="B196" s="12" t="s">
        <v>185</v>
      </c>
      <c r="C196" s="12" t="s">
        <v>219</v>
      </c>
      <c r="D196" s="12" t="s">
        <v>167</v>
      </c>
      <c r="E196" s="13">
        <v>15423.116</v>
      </c>
    </row>
    <row r="197" spans="1:5" ht="47.25" x14ac:dyDescent="0.25">
      <c r="A197" s="8" t="s">
        <v>206</v>
      </c>
      <c r="B197" s="9" t="s">
        <v>185</v>
      </c>
      <c r="C197" s="9" t="s">
        <v>220</v>
      </c>
      <c r="D197" s="9"/>
      <c r="E197" s="10">
        <v>6254.3760000000002</v>
      </c>
    </row>
    <row r="198" spans="1:5" ht="31.5" x14ac:dyDescent="0.25">
      <c r="A198" s="11" t="s">
        <v>166</v>
      </c>
      <c r="B198" s="12" t="s">
        <v>185</v>
      </c>
      <c r="C198" s="12" t="s">
        <v>220</v>
      </c>
      <c r="D198" s="12" t="s">
        <v>167</v>
      </c>
      <c r="E198" s="13">
        <v>6254.3760000000002</v>
      </c>
    </row>
    <row r="199" spans="1:5" ht="15.75" x14ac:dyDescent="0.25">
      <c r="A199" s="8" t="s">
        <v>221</v>
      </c>
      <c r="B199" s="9" t="s">
        <v>185</v>
      </c>
      <c r="C199" s="9" t="s">
        <v>222</v>
      </c>
      <c r="D199" s="9"/>
      <c r="E199" s="10">
        <v>430</v>
      </c>
    </row>
    <row r="200" spans="1:5" ht="31.5" x14ac:dyDescent="0.25">
      <c r="A200" s="11" t="s">
        <v>166</v>
      </c>
      <c r="B200" s="12" t="s">
        <v>185</v>
      </c>
      <c r="C200" s="12" t="s">
        <v>222</v>
      </c>
      <c r="D200" s="12" t="s">
        <v>167</v>
      </c>
      <c r="E200" s="13">
        <v>430</v>
      </c>
    </row>
    <row r="201" spans="1:5" ht="15.75" x14ac:dyDescent="0.25">
      <c r="A201" s="8" t="s">
        <v>223</v>
      </c>
      <c r="B201" s="9" t="s">
        <v>185</v>
      </c>
      <c r="C201" s="9" t="s">
        <v>224</v>
      </c>
      <c r="D201" s="9"/>
      <c r="E201" s="10">
        <v>54.34</v>
      </c>
    </row>
    <row r="202" spans="1:5" ht="31.5" x14ac:dyDescent="0.25">
      <c r="A202" s="8" t="s">
        <v>225</v>
      </c>
      <c r="B202" s="9" t="s">
        <v>185</v>
      </c>
      <c r="C202" s="9" t="s">
        <v>226</v>
      </c>
      <c r="D202" s="9"/>
      <c r="E202" s="10">
        <v>54.34</v>
      </c>
    </row>
    <row r="203" spans="1:5" ht="31.5" x14ac:dyDescent="0.25">
      <c r="A203" s="11" t="s">
        <v>166</v>
      </c>
      <c r="B203" s="12" t="s">
        <v>185</v>
      </c>
      <c r="C203" s="12" t="s">
        <v>226</v>
      </c>
      <c r="D203" s="12" t="s">
        <v>167</v>
      </c>
      <c r="E203" s="13">
        <v>54.34</v>
      </c>
    </row>
    <row r="204" spans="1:5" ht="15.75" x14ac:dyDescent="0.25">
      <c r="A204" s="8" t="s">
        <v>227</v>
      </c>
      <c r="B204" s="9" t="s">
        <v>185</v>
      </c>
      <c r="C204" s="9" t="s">
        <v>228</v>
      </c>
      <c r="D204" s="9"/>
      <c r="E204" s="10">
        <v>333.66699999999997</v>
      </c>
    </row>
    <row r="205" spans="1:5" ht="31.5" x14ac:dyDescent="0.25">
      <c r="A205" s="8" t="s">
        <v>229</v>
      </c>
      <c r="B205" s="9" t="s">
        <v>185</v>
      </c>
      <c r="C205" s="9" t="s">
        <v>230</v>
      </c>
      <c r="D205" s="9"/>
      <c r="E205" s="10">
        <v>333.66699999999997</v>
      </c>
    </row>
    <row r="206" spans="1:5" ht="31.5" x14ac:dyDescent="0.25">
      <c r="A206" s="11" t="s">
        <v>166</v>
      </c>
      <c r="B206" s="12" t="s">
        <v>185</v>
      </c>
      <c r="C206" s="12" t="s">
        <v>230</v>
      </c>
      <c r="D206" s="12" t="s">
        <v>167</v>
      </c>
      <c r="E206" s="13">
        <v>333.66699999999997</v>
      </c>
    </row>
    <row r="207" spans="1:5" ht="15.75" x14ac:dyDescent="0.25">
      <c r="A207" s="8" t="s">
        <v>231</v>
      </c>
      <c r="B207" s="9" t="s">
        <v>185</v>
      </c>
      <c r="C207" s="9" t="s">
        <v>232</v>
      </c>
      <c r="D207" s="9"/>
      <c r="E207" s="10">
        <v>6590.3159999999998</v>
      </c>
    </row>
    <row r="208" spans="1:5" ht="31.5" x14ac:dyDescent="0.25">
      <c r="A208" s="11" t="s">
        <v>166</v>
      </c>
      <c r="B208" s="12" t="s">
        <v>185</v>
      </c>
      <c r="C208" s="12" t="s">
        <v>232</v>
      </c>
      <c r="D208" s="12" t="s">
        <v>167</v>
      </c>
      <c r="E208" s="13">
        <v>6590.3159999999998</v>
      </c>
    </row>
    <row r="209" spans="1:5" ht="15.75" x14ac:dyDescent="0.25">
      <c r="A209" s="8" t="s">
        <v>233</v>
      </c>
      <c r="B209" s="9" t="s">
        <v>185</v>
      </c>
      <c r="C209" s="9" t="s">
        <v>234</v>
      </c>
      <c r="D209" s="9"/>
      <c r="E209" s="10">
        <v>5001.2719999999999</v>
      </c>
    </row>
    <row r="210" spans="1:5" ht="15.75" x14ac:dyDescent="0.25">
      <c r="A210" s="8" t="s">
        <v>235</v>
      </c>
      <c r="B210" s="9" t="s">
        <v>185</v>
      </c>
      <c r="C210" s="9" t="s">
        <v>236</v>
      </c>
      <c r="D210" s="9"/>
      <c r="E210" s="10">
        <v>5001.2719999999999</v>
      </c>
    </row>
    <row r="211" spans="1:5" ht="63" x14ac:dyDescent="0.25">
      <c r="A211" s="11" t="s">
        <v>16</v>
      </c>
      <c r="B211" s="12" t="s">
        <v>185</v>
      </c>
      <c r="C211" s="12" t="s">
        <v>236</v>
      </c>
      <c r="D211" s="12" t="s">
        <v>17</v>
      </c>
      <c r="E211" s="13">
        <v>4437.2719999999999</v>
      </c>
    </row>
    <row r="212" spans="1:5" ht="31.5" x14ac:dyDescent="0.25">
      <c r="A212" s="11" t="s">
        <v>20</v>
      </c>
      <c r="B212" s="12" t="s">
        <v>185</v>
      </c>
      <c r="C212" s="12" t="s">
        <v>236</v>
      </c>
      <c r="D212" s="12" t="s">
        <v>21</v>
      </c>
      <c r="E212" s="13">
        <v>564</v>
      </c>
    </row>
    <row r="213" spans="1:5" ht="15.75" x14ac:dyDescent="0.25">
      <c r="A213" s="8" t="s">
        <v>237</v>
      </c>
      <c r="B213" s="9" t="s">
        <v>185</v>
      </c>
      <c r="C213" s="9" t="s">
        <v>238</v>
      </c>
      <c r="D213" s="9"/>
      <c r="E213" s="10">
        <v>17120.455000000002</v>
      </c>
    </row>
    <row r="214" spans="1:5" ht="15.75" x14ac:dyDescent="0.25">
      <c r="A214" s="8" t="s">
        <v>239</v>
      </c>
      <c r="B214" s="9" t="s">
        <v>185</v>
      </c>
      <c r="C214" s="9" t="s">
        <v>240</v>
      </c>
      <c r="D214" s="9"/>
      <c r="E214" s="10">
        <v>17120.455000000002</v>
      </c>
    </row>
    <row r="215" spans="1:5" ht="31.5" x14ac:dyDescent="0.25">
      <c r="A215" s="11" t="s">
        <v>166</v>
      </c>
      <c r="B215" s="12" t="s">
        <v>185</v>
      </c>
      <c r="C215" s="12" t="s">
        <v>240</v>
      </c>
      <c r="D215" s="12" t="s">
        <v>167</v>
      </c>
      <c r="E215" s="13">
        <v>17120.455000000002</v>
      </c>
    </row>
    <row r="216" spans="1:5" ht="15.75" x14ac:dyDescent="0.25">
      <c r="A216" s="8" t="s">
        <v>241</v>
      </c>
      <c r="B216" s="9" t="s">
        <v>185</v>
      </c>
      <c r="C216" s="9" t="s">
        <v>242</v>
      </c>
      <c r="D216" s="9"/>
      <c r="E216" s="10">
        <v>2601.3629999999998</v>
      </c>
    </row>
    <row r="217" spans="1:5" ht="15.75" x14ac:dyDescent="0.25">
      <c r="A217" s="8" t="s">
        <v>243</v>
      </c>
      <c r="B217" s="9" t="s">
        <v>185</v>
      </c>
      <c r="C217" s="9" t="s">
        <v>244</v>
      </c>
      <c r="D217" s="9"/>
      <c r="E217" s="10">
        <v>2178.7420000000002</v>
      </c>
    </row>
    <row r="218" spans="1:5" ht="31.5" x14ac:dyDescent="0.25">
      <c r="A218" s="11" t="s">
        <v>166</v>
      </c>
      <c r="B218" s="12" t="s">
        <v>185</v>
      </c>
      <c r="C218" s="12" t="s">
        <v>244</v>
      </c>
      <c r="D218" s="12" t="s">
        <v>167</v>
      </c>
      <c r="E218" s="13">
        <v>1183.7270000000001</v>
      </c>
    </row>
    <row r="219" spans="1:5" ht="47.25" x14ac:dyDescent="0.25">
      <c r="A219" s="8" t="s">
        <v>206</v>
      </c>
      <c r="B219" s="9" t="s">
        <v>185</v>
      </c>
      <c r="C219" s="9" t="s">
        <v>245</v>
      </c>
      <c r="D219" s="9"/>
      <c r="E219" s="10">
        <v>995.01400000000001</v>
      </c>
    </row>
    <row r="220" spans="1:5" ht="31.5" x14ac:dyDescent="0.25">
      <c r="A220" s="11" t="s">
        <v>166</v>
      </c>
      <c r="B220" s="12" t="s">
        <v>185</v>
      </c>
      <c r="C220" s="12" t="s">
        <v>245</v>
      </c>
      <c r="D220" s="12" t="s">
        <v>167</v>
      </c>
      <c r="E220" s="13">
        <v>995.01400000000001</v>
      </c>
    </row>
    <row r="221" spans="1:5" ht="15.75" x14ac:dyDescent="0.25">
      <c r="A221" s="8" t="s">
        <v>246</v>
      </c>
      <c r="B221" s="9" t="s">
        <v>185</v>
      </c>
      <c r="C221" s="9" t="s">
        <v>247</v>
      </c>
      <c r="D221" s="9"/>
      <c r="E221" s="10">
        <v>422.62099999999998</v>
      </c>
    </row>
    <row r="222" spans="1:5" ht="31.5" x14ac:dyDescent="0.25">
      <c r="A222" s="8" t="s">
        <v>208</v>
      </c>
      <c r="B222" s="9" t="s">
        <v>185</v>
      </c>
      <c r="C222" s="9" t="s">
        <v>248</v>
      </c>
      <c r="D222" s="9"/>
      <c r="E222" s="10">
        <v>422.62099999999998</v>
      </c>
    </row>
    <row r="223" spans="1:5" ht="31.5" x14ac:dyDescent="0.25">
      <c r="A223" s="11" t="s">
        <v>166</v>
      </c>
      <c r="B223" s="12" t="s">
        <v>185</v>
      </c>
      <c r="C223" s="12" t="s">
        <v>248</v>
      </c>
      <c r="D223" s="12" t="s">
        <v>167</v>
      </c>
      <c r="E223" s="13">
        <v>422.62099999999998</v>
      </c>
    </row>
    <row r="224" spans="1:5" ht="31.5" x14ac:dyDescent="0.25">
      <c r="A224" s="8" t="s">
        <v>249</v>
      </c>
      <c r="B224" s="9" t="s">
        <v>185</v>
      </c>
      <c r="C224" s="9" t="s">
        <v>250</v>
      </c>
      <c r="D224" s="9"/>
      <c r="E224" s="10">
        <v>8707.5759999999991</v>
      </c>
    </row>
    <row r="225" spans="1:5" ht="31.5" x14ac:dyDescent="0.25">
      <c r="A225" s="8" t="s">
        <v>251</v>
      </c>
      <c r="B225" s="9" t="s">
        <v>185</v>
      </c>
      <c r="C225" s="9" t="s">
        <v>252</v>
      </c>
      <c r="D225" s="9"/>
      <c r="E225" s="10">
        <v>33.332999999999998</v>
      </c>
    </row>
    <row r="226" spans="1:5" ht="15.75" x14ac:dyDescent="0.25">
      <c r="A226" s="8" t="s">
        <v>253</v>
      </c>
      <c r="B226" s="9" t="s">
        <v>185</v>
      </c>
      <c r="C226" s="9" t="s">
        <v>254</v>
      </c>
      <c r="D226" s="9"/>
      <c r="E226" s="10">
        <v>33.332999999999998</v>
      </c>
    </row>
    <row r="227" spans="1:5" ht="15.75" x14ac:dyDescent="0.25">
      <c r="A227" s="11" t="s">
        <v>44</v>
      </c>
      <c r="B227" s="12" t="s">
        <v>185</v>
      </c>
      <c r="C227" s="12" t="s">
        <v>254</v>
      </c>
      <c r="D227" s="12" t="s">
        <v>45</v>
      </c>
      <c r="E227" s="13">
        <v>33.332999999999998</v>
      </c>
    </row>
    <row r="228" spans="1:5" ht="15.75" x14ac:dyDescent="0.25">
      <c r="A228" s="8" t="s">
        <v>255</v>
      </c>
      <c r="B228" s="9" t="s">
        <v>185</v>
      </c>
      <c r="C228" s="9" t="s">
        <v>256</v>
      </c>
      <c r="D228" s="9"/>
      <c r="E228" s="10">
        <v>250</v>
      </c>
    </row>
    <row r="229" spans="1:5" ht="47.25" x14ac:dyDescent="0.25">
      <c r="A229" s="8" t="s">
        <v>257</v>
      </c>
      <c r="B229" s="9" t="s">
        <v>185</v>
      </c>
      <c r="C229" s="9" t="s">
        <v>258</v>
      </c>
      <c r="D229" s="9"/>
      <c r="E229" s="10">
        <v>250</v>
      </c>
    </row>
    <row r="230" spans="1:5" ht="31.5" x14ac:dyDescent="0.25">
      <c r="A230" s="11" t="s">
        <v>166</v>
      </c>
      <c r="B230" s="12" t="s">
        <v>185</v>
      </c>
      <c r="C230" s="12" t="s">
        <v>258</v>
      </c>
      <c r="D230" s="12" t="s">
        <v>167</v>
      </c>
      <c r="E230" s="13">
        <v>250</v>
      </c>
    </row>
    <row r="231" spans="1:5" ht="15.75" x14ac:dyDescent="0.25">
      <c r="A231" s="8" t="s">
        <v>259</v>
      </c>
      <c r="B231" s="9" t="s">
        <v>185</v>
      </c>
      <c r="C231" s="9" t="s">
        <v>260</v>
      </c>
      <c r="D231" s="9"/>
      <c r="E231" s="10">
        <v>550</v>
      </c>
    </row>
    <row r="232" spans="1:5" ht="31.5" x14ac:dyDescent="0.25">
      <c r="A232" s="8" t="s">
        <v>261</v>
      </c>
      <c r="B232" s="9" t="s">
        <v>185</v>
      </c>
      <c r="C232" s="9" t="s">
        <v>262</v>
      </c>
      <c r="D232" s="9"/>
      <c r="E232" s="10">
        <v>550</v>
      </c>
    </row>
    <row r="233" spans="1:5" ht="31.5" x14ac:dyDescent="0.25">
      <c r="A233" s="11" t="s">
        <v>166</v>
      </c>
      <c r="B233" s="12" t="s">
        <v>185</v>
      </c>
      <c r="C233" s="12" t="s">
        <v>262</v>
      </c>
      <c r="D233" s="12" t="s">
        <v>167</v>
      </c>
      <c r="E233" s="13">
        <v>550</v>
      </c>
    </row>
    <row r="234" spans="1:5" ht="15.75" x14ac:dyDescent="0.25">
      <c r="A234" s="8" t="s">
        <v>263</v>
      </c>
      <c r="B234" s="9" t="s">
        <v>185</v>
      </c>
      <c r="C234" s="9" t="s">
        <v>264</v>
      </c>
      <c r="D234" s="9"/>
      <c r="E234" s="10">
        <v>7874.2430000000004</v>
      </c>
    </row>
    <row r="235" spans="1:5" ht="15.75" x14ac:dyDescent="0.25">
      <c r="A235" s="8" t="s">
        <v>265</v>
      </c>
      <c r="B235" s="9" t="s">
        <v>185</v>
      </c>
      <c r="C235" s="9" t="s">
        <v>266</v>
      </c>
      <c r="D235" s="9"/>
      <c r="E235" s="10">
        <v>7874.2430000000004</v>
      </c>
    </row>
    <row r="236" spans="1:5" ht="31.5" x14ac:dyDescent="0.25">
      <c r="A236" s="11" t="s">
        <v>166</v>
      </c>
      <c r="B236" s="12" t="s">
        <v>185</v>
      </c>
      <c r="C236" s="12" t="s">
        <v>266</v>
      </c>
      <c r="D236" s="12" t="s">
        <v>167</v>
      </c>
      <c r="E236" s="13">
        <v>7543.5680000000002</v>
      </c>
    </row>
    <row r="237" spans="1:5" ht="31.5" x14ac:dyDescent="0.25">
      <c r="A237" s="8" t="s">
        <v>192</v>
      </c>
      <c r="B237" s="9" t="s">
        <v>185</v>
      </c>
      <c r="C237" s="9" t="s">
        <v>267</v>
      </c>
      <c r="D237" s="9"/>
      <c r="E237" s="10">
        <v>330.67500000000001</v>
      </c>
    </row>
    <row r="238" spans="1:5" ht="31.5" x14ac:dyDescent="0.25">
      <c r="A238" s="11" t="s">
        <v>166</v>
      </c>
      <c r="B238" s="12" t="s">
        <v>185</v>
      </c>
      <c r="C238" s="12" t="s">
        <v>267</v>
      </c>
      <c r="D238" s="12" t="s">
        <v>167</v>
      </c>
      <c r="E238" s="13">
        <v>330.67500000000001</v>
      </c>
    </row>
    <row r="239" spans="1:5" ht="31.5" x14ac:dyDescent="0.25">
      <c r="A239" s="8" t="s">
        <v>134</v>
      </c>
      <c r="B239" s="9" t="s">
        <v>185</v>
      </c>
      <c r="C239" s="9" t="s">
        <v>135</v>
      </c>
      <c r="D239" s="9"/>
      <c r="E239" s="10">
        <v>734.39</v>
      </c>
    </row>
    <row r="240" spans="1:5" ht="15.75" x14ac:dyDescent="0.25">
      <c r="A240" s="8" t="s">
        <v>144</v>
      </c>
      <c r="B240" s="9" t="s">
        <v>185</v>
      </c>
      <c r="C240" s="9" t="s">
        <v>145</v>
      </c>
      <c r="D240" s="9"/>
      <c r="E240" s="10">
        <v>734.39</v>
      </c>
    </row>
    <row r="241" spans="1:5" ht="31.5" x14ac:dyDescent="0.25">
      <c r="A241" s="8" t="s">
        <v>146</v>
      </c>
      <c r="B241" s="9" t="s">
        <v>185</v>
      </c>
      <c r="C241" s="9" t="s">
        <v>147</v>
      </c>
      <c r="D241" s="9"/>
      <c r="E241" s="10">
        <v>734.39</v>
      </c>
    </row>
    <row r="242" spans="1:5" ht="31.5" x14ac:dyDescent="0.25">
      <c r="A242" s="8" t="s">
        <v>268</v>
      </c>
      <c r="B242" s="9" t="s">
        <v>185</v>
      </c>
      <c r="C242" s="9" t="s">
        <v>269</v>
      </c>
      <c r="D242" s="9"/>
      <c r="E242" s="10">
        <v>734.39</v>
      </c>
    </row>
    <row r="243" spans="1:5" ht="31.5" x14ac:dyDescent="0.25">
      <c r="A243" s="11" t="s">
        <v>166</v>
      </c>
      <c r="B243" s="12" t="s">
        <v>185</v>
      </c>
      <c r="C243" s="12" t="s">
        <v>269</v>
      </c>
      <c r="D243" s="12" t="s">
        <v>167</v>
      </c>
      <c r="E243" s="13">
        <v>734.39</v>
      </c>
    </row>
    <row r="244" spans="1:5" ht="47.25" x14ac:dyDescent="0.25">
      <c r="A244" s="7" t="s">
        <v>270</v>
      </c>
      <c r="B244" s="4" t="s">
        <v>271</v>
      </c>
      <c r="C244" s="4"/>
      <c r="D244" s="4"/>
      <c r="E244" s="6">
        <v>27460.575000000001</v>
      </c>
    </row>
    <row r="245" spans="1:5" ht="31.5" x14ac:dyDescent="0.25">
      <c r="A245" s="8" t="s">
        <v>62</v>
      </c>
      <c r="B245" s="9" t="s">
        <v>271</v>
      </c>
      <c r="C245" s="9" t="s">
        <v>63</v>
      </c>
      <c r="D245" s="9"/>
      <c r="E245" s="10">
        <v>323</v>
      </c>
    </row>
    <row r="246" spans="1:5" ht="47.25" x14ac:dyDescent="0.25">
      <c r="A246" s="8" t="s">
        <v>64</v>
      </c>
      <c r="B246" s="9" t="s">
        <v>271</v>
      </c>
      <c r="C246" s="9" t="s">
        <v>65</v>
      </c>
      <c r="D246" s="9"/>
      <c r="E246" s="10">
        <v>323</v>
      </c>
    </row>
    <row r="247" spans="1:5" ht="31.5" x14ac:dyDescent="0.25">
      <c r="A247" s="8" t="s">
        <v>66</v>
      </c>
      <c r="B247" s="9" t="s">
        <v>271</v>
      </c>
      <c r="C247" s="9" t="s">
        <v>67</v>
      </c>
      <c r="D247" s="9"/>
      <c r="E247" s="10">
        <v>323</v>
      </c>
    </row>
    <row r="248" spans="1:5" ht="31.5" x14ac:dyDescent="0.25">
      <c r="A248" s="11" t="s">
        <v>20</v>
      </c>
      <c r="B248" s="12" t="s">
        <v>271</v>
      </c>
      <c r="C248" s="12" t="s">
        <v>67</v>
      </c>
      <c r="D248" s="12" t="s">
        <v>21</v>
      </c>
      <c r="E248" s="13">
        <v>323</v>
      </c>
    </row>
    <row r="249" spans="1:5" ht="31.5" x14ac:dyDescent="0.25">
      <c r="A249" s="8" t="s">
        <v>88</v>
      </c>
      <c r="B249" s="9" t="s">
        <v>271</v>
      </c>
      <c r="C249" s="9" t="s">
        <v>89</v>
      </c>
      <c r="D249" s="9"/>
      <c r="E249" s="10">
        <v>21823.251</v>
      </c>
    </row>
    <row r="250" spans="1:5" ht="31.5" x14ac:dyDescent="0.25">
      <c r="A250" s="8" t="s">
        <v>90</v>
      </c>
      <c r="B250" s="9" t="s">
        <v>271</v>
      </c>
      <c r="C250" s="9" t="s">
        <v>91</v>
      </c>
      <c r="D250" s="9"/>
      <c r="E250" s="10">
        <v>19336.89</v>
      </c>
    </row>
    <row r="251" spans="1:5" ht="63" x14ac:dyDescent="0.25">
      <c r="A251" s="8" t="s">
        <v>272</v>
      </c>
      <c r="B251" s="9" t="s">
        <v>271</v>
      </c>
      <c r="C251" s="9" t="s">
        <v>273</v>
      </c>
      <c r="D251" s="9"/>
      <c r="E251" s="10">
        <v>1000</v>
      </c>
    </row>
    <row r="252" spans="1:5" ht="31.5" x14ac:dyDescent="0.25">
      <c r="A252" s="11" t="s">
        <v>20</v>
      </c>
      <c r="B252" s="12" t="s">
        <v>271</v>
      </c>
      <c r="C252" s="12" t="s">
        <v>273</v>
      </c>
      <c r="D252" s="12" t="s">
        <v>21</v>
      </c>
      <c r="E252" s="13">
        <v>1000</v>
      </c>
    </row>
    <row r="253" spans="1:5" ht="15.75" x14ac:dyDescent="0.25">
      <c r="A253" s="8" t="s">
        <v>274</v>
      </c>
      <c r="B253" s="9" t="s">
        <v>271</v>
      </c>
      <c r="C253" s="9" t="s">
        <v>275</v>
      </c>
      <c r="D253" s="9"/>
      <c r="E253" s="10">
        <v>100</v>
      </c>
    </row>
    <row r="254" spans="1:5" ht="31.5" x14ac:dyDescent="0.25">
      <c r="A254" s="11" t="s">
        <v>20</v>
      </c>
      <c r="B254" s="12" t="s">
        <v>271</v>
      </c>
      <c r="C254" s="12" t="s">
        <v>275</v>
      </c>
      <c r="D254" s="12" t="s">
        <v>21</v>
      </c>
      <c r="E254" s="13">
        <v>100</v>
      </c>
    </row>
    <row r="255" spans="1:5" ht="63" x14ac:dyDescent="0.25">
      <c r="A255" s="8" t="s">
        <v>276</v>
      </c>
      <c r="B255" s="9" t="s">
        <v>271</v>
      </c>
      <c r="C255" s="9" t="s">
        <v>277</v>
      </c>
      <c r="D255" s="9"/>
      <c r="E255" s="10">
        <v>13099.6</v>
      </c>
    </row>
    <row r="256" spans="1:5" ht="94.5" x14ac:dyDescent="0.25">
      <c r="A256" s="14" t="s">
        <v>278</v>
      </c>
      <c r="B256" s="9" t="s">
        <v>271</v>
      </c>
      <c r="C256" s="9" t="s">
        <v>279</v>
      </c>
      <c r="D256" s="9"/>
      <c r="E256" s="10">
        <v>5405.8</v>
      </c>
    </row>
    <row r="257" spans="1:5" ht="31.5" x14ac:dyDescent="0.25">
      <c r="A257" s="11" t="s">
        <v>280</v>
      </c>
      <c r="B257" s="12" t="s">
        <v>271</v>
      </c>
      <c r="C257" s="12" t="s">
        <v>279</v>
      </c>
      <c r="D257" s="12" t="s">
        <v>281</v>
      </c>
      <c r="E257" s="13">
        <v>5405.8</v>
      </c>
    </row>
    <row r="258" spans="1:5" ht="94.5" x14ac:dyDescent="0.25">
      <c r="A258" s="14" t="s">
        <v>278</v>
      </c>
      <c r="B258" s="9" t="s">
        <v>271</v>
      </c>
      <c r="C258" s="9" t="s">
        <v>282</v>
      </c>
      <c r="D258" s="9"/>
      <c r="E258" s="10">
        <v>7693.8</v>
      </c>
    </row>
    <row r="259" spans="1:5" ht="31.5" x14ac:dyDescent="0.25">
      <c r="A259" s="11" t="s">
        <v>280</v>
      </c>
      <c r="B259" s="12" t="s">
        <v>271</v>
      </c>
      <c r="C259" s="12" t="s">
        <v>282</v>
      </c>
      <c r="D259" s="12" t="s">
        <v>281</v>
      </c>
      <c r="E259" s="13">
        <v>7693.8</v>
      </c>
    </row>
    <row r="260" spans="1:5" ht="15.75" x14ac:dyDescent="0.25">
      <c r="A260" s="8" t="s">
        <v>283</v>
      </c>
      <c r="B260" s="9" t="s">
        <v>271</v>
      </c>
      <c r="C260" s="9" t="s">
        <v>284</v>
      </c>
      <c r="D260" s="9"/>
      <c r="E260" s="10">
        <v>3600</v>
      </c>
    </row>
    <row r="261" spans="1:5" ht="31.5" x14ac:dyDescent="0.25">
      <c r="A261" s="11" t="s">
        <v>280</v>
      </c>
      <c r="B261" s="12" t="s">
        <v>271</v>
      </c>
      <c r="C261" s="12" t="s">
        <v>284</v>
      </c>
      <c r="D261" s="12" t="s">
        <v>281</v>
      </c>
      <c r="E261" s="13">
        <v>3600</v>
      </c>
    </row>
    <row r="262" spans="1:5" ht="31.5" x14ac:dyDescent="0.25">
      <c r="A262" s="8" t="s">
        <v>285</v>
      </c>
      <c r="B262" s="9" t="s">
        <v>271</v>
      </c>
      <c r="C262" s="9" t="s">
        <v>286</v>
      </c>
      <c r="D262" s="9"/>
      <c r="E262" s="10">
        <v>1537.29</v>
      </c>
    </row>
    <row r="263" spans="1:5" ht="31.5" x14ac:dyDescent="0.25">
      <c r="A263" s="11" t="s">
        <v>280</v>
      </c>
      <c r="B263" s="12" t="s">
        <v>271</v>
      </c>
      <c r="C263" s="12" t="s">
        <v>286</v>
      </c>
      <c r="D263" s="12" t="s">
        <v>281</v>
      </c>
      <c r="E263" s="13">
        <v>1537.29</v>
      </c>
    </row>
    <row r="264" spans="1:5" ht="31.5" x14ac:dyDescent="0.25">
      <c r="A264" s="8" t="s">
        <v>101</v>
      </c>
      <c r="B264" s="9" t="s">
        <v>271</v>
      </c>
      <c r="C264" s="9" t="s">
        <v>102</v>
      </c>
      <c r="D264" s="9"/>
      <c r="E264" s="10">
        <v>2486.3609999999999</v>
      </c>
    </row>
    <row r="265" spans="1:5" ht="15.75" x14ac:dyDescent="0.25">
      <c r="A265" s="8" t="s">
        <v>287</v>
      </c>
      <c r="B265" s="9" t="s">
        <v>271</v>
      </c>
      <c r="C265" s="9" t="s">
        <v>288</v>
      </c>
      <c r="D265" s="9"/>
      <c r="E265" s="10">
        <v>381.50299999999999</v>
      </c>
    </row>
    <row r="266" spans="1:5" ht="31.5" x14ac:dyDescent="0.25">
      <c r="A266" s="11" t="s">
        <v>20</v>
      </c>
      <c r="B266" s="12" t="s">
        <v>271</v>
      </c>
      <c r="C266" s="12" t="s">
        <v>288</v>
      </c>
      <c r="D266" s="12" t="s">
        <v>21</v>
      </c>
      <c r="E266" s="13">
        <v>381.50299999999999</v>
      </c>
    </row>
    <row r="267" spans="1:5" ht="31.5" x14ac:dyDescent="0.25">
      <c r="A267" s="8" t="s">
        <v>111</v>
      </c>
      <c r="B267" s="9" t="s">
        <v>271</v>
      </c>
      <c r="C267" s="9" t="s">
        <v>112</v>
      </c>
      <c r="D267" s="9"/>
      <c r="E267" s="10">
        <v>304.858</v>
      </c>
    </row>
    <row r="268" spans="1:5" ht="31.5" x14ac:dyDescent="0.25">
      <c r="A268" s="11" t="s">
        <v>20</v>
      </c>
      <c r="B268" s="12" t="s">
        <v>271</v>
      </c>
      <c r="C268" s="12" t="s">
        <v>112</v>
      </c>
      <c r="D268" s="12" t="s">
        <v>21</v>
      </c>
      <c r="E268" s="13">
        <v>304.858</v>
      </c>
    </row>
    <row r="269" spans="1:5" ht="15.75" x14ac:dyDescent="0.25">
      <c r="A269" s="8" t="s">
        <v>289</v>
      </c>
      <c r="B269" s="9" t="s">
        <v>271</v>
      </c>
      <c r="C269" s="9" t="s">
        <v>290</v>
      </c>
      <c r="D269" s="9"/>
      <c r="E269" s="10">
        <v>1800</v>
      </c>
    </row>
    <row r="270" spans="1:5" ht="31.5" x14ac:dyDescent="0.25">
      <c r="A270" s="11" t="s">
        <v>20</v>
      </c>
      <c r="B270" s="12" t="s">
        <v>271</v>
      </c>
      <c r="C270" s="12" t="s">
        <v>290</v>
      </c>
      <c r="D270" s="12" t="s">
        <v>21</v>
      </c>
      <c r="E270" s="13">
        <v>1800</v>
      </c>
    </row>
    <row r="271" spans="1:5" ht="31.5" x14ac:dyDescent="0.25">
      <c r="A271" s="8" t="s">
        <v>114</v>
      </c>
      <c r="B271" s="9" t="s">
        <v>271</v>
      </c>
      <c r="C271" s="9" t="s">
        <v>115</v>
      </c>
      <c r="D271" s="9"/>
      <c r="E271" s="10">
        <v>5314.3239999999996</v>
      </c>
    </row>
    <row r="272" spans="1:5" ht="31.5" x14ac:dyDescent="0.25">
      <c r="A272" s="8" t="s">
        <v>291</v>
      </c>
      <c r="B272" s="9" t="s">
        <v>271</v>
      </c>
      <c r="C272" s="9" t="s">
        <v>292</v>
      </c>
      <c r="D272" s="9"/>
      <c r="E272" s="10">
        <v>5314.3239999999996</v>
      </c>
    </row>
    <row r="273" spans="1:5" ht="15.75" x14ac:dyDescent="0.25">
      <c r="A273" s="8" t="s">
        <v>293</v>
      </c>
      <c r="B273" s="9" t="s">
        <v>271</v>
      </c>
      <c r="C273" s="9" t="s">
        <v>294</v>
      </c>
      <c r="D273" s="9"/>
      <c r="E273" s="10">
        <v>5314.3239999999996</v>
      </c>
    </row>
    <row r="274" spans="1:5" ht="63" x14ac:dyDescent="0.25">
      <c r="A274" s="11" t="s">
        <v>16</v>
      </c>
      <c r="B274" s="12" t="s">
        <v>271</v>
      </c>
      <c r="C274" s="12" t="s">
        <v>294</v>
      </c>
      <c r="D274" s="12" t="s">
        <v>17</v>
      </c>
      <c r="E274" s="13">
        <v>4820.0219999999999</v>
      </c>
    </row>
    <row r="275" spans="1:5" ht="31.5" x14ac:dyDescent="0.25">
      <c r="A275" s="11" t="s">
        <v>20</v>
      </c>
      <c r="B275" s="12" t="s">
        <v>271</v>
      </c>
      <c r="C275" s="12" t="s">
        <v>294</v>
      </c>
      <c r="D275" s="12" t="s">
        <v>21</v>
      </c>
      <c r="E275" s="13">
        <v>348</v>
      </c>
    </row>
    <row r="276" spans="1:5" ht="15.75" x14ac:dyDescent="0.25">
      <c r="A276" s="11" t="s">
        <v>38</v>
      </c>
      <c r="B276" s="12" t="s">
        <v>271</v>
      </c>
      <c r="C276" s="12" t="s">
        <v>294</v>
      </c>
      <c r="D276" s="12" t="s">
        <v>39</v>
      </c>
      <c r="E276" s="13">
        <v>146.30199999999999</v>
      </c>
    </row>
    <row r="277" spans="1:5" ht="31.5" x14ac:dyDescent="0.25">
      <c r="A277" s="7" t="s">
        <v>295</v>
      </c>
      <c r="B277" s="4" t="s">
        <v>296</v>
      </c>
      <c r="C277" s="4"/>
      <c r="D277" s="4"/>
      <c r="E277" s="6">
        <v>416294.50300000003</v>
      </c>
    </row>
    <row r="278" spans="1:5" ht="31.5" x14ac:dyDescent="0.25">
      <c r="A278" s="8" t="s">
        <v>297</v>
      </c>
      <c r="B278" s="9" t="s">
        <v>296</v>
      </c>
      <c r="C278" s="9" t="s">
        <v>298</v>
      </c>
      <c r="D278" s="9"/>
      <c r="E278" s="10">
        <v>405987.30699999997</v>
      </c>
    </row>
    <row r="279" spans="1:5" ht="31.5" x14ac:dyDescent="0.25">
      <c r="A279" s="8" t="s">
        <v>299</v>
      </c>
      <c r="B279" s="9" t="s">
        <v>296</v>
      </c>
      <c r="C279" s="9" t="s">
        <v>300</v>
      </c>
      <c r="D279" s="9"/>
      <c r="E279" s="10">
        <v>143545.93299999999</v>
      </c>
    </row>
    <row r="280" spans="1:5" ht="31.5" x14ac:dyDescent="0.25">
      <c r="A280" s="8" t="s">
        <v>301</v>
      </c>
      <c r="B280" s="9" t="s">
        <v>296</v>
      </c>
      <c r="C280" s="9" t="s">
        <v>302</v>
      </c>
      <c r="D280" s="9"/>
      <c r="E280" s="10">
        <v>140850.533</v>
      </c>
    </row>
    <row r="281" spans="1:5" ht="31.5" x14ac:dyDescent="0.25">
      <c r="A281" s="11" t="s">
        <v>166</v>
      </c>
      <c r="B281" s="12" t="s">
        <v>296</v>
      </c>
      <c r="C281" s="12" t="s">
        <v>302</v>
      </c>
      <c r="D281" s="12" t="s">
        <v>167</v>
      </c>
      <c r="E281" s="13">
        <v>58288.792999999998</v>
      </c>
    </row>
    <row r="282" spans="1:5" ht="47.25" x14ac:dyDescent="0.25">
      <c r="A282" s="8" t="s">
        <v>303</v>
      </c>
      <c r="B282" s="9" t="s">
        <v>296</v>
      </c>
      <c r="C282" s="9" t="s">
        <v>304</v>
      </c>
      <c r="D282" s="9"/>
      <c r="E282" s="10">
        <v>82561.740000000005</v>
      </c>
    </row>
    <row r="283" spans="1:5" ht="31.5" x14ac:dyDescent="0.25">
      <c r="A283" s="11" t="s">
        <v>166</v>
      </c>
      <c r="B283" s="12" t="s">
        <v>296</v>
      </c>
      <c r="C283" s="12" t="s">
        <v>304</v>
      </c>
      <c r="D283" s="12" t="s">
        <v>167</v>
      </c>
      <c r="E283" s="13">
        <v>82561.740000000005</v>
      </c>
    </row>
    <row r="284" spans="1:5" ht="63" x14ac:dyDescent="0.25">
      <c r="A284" s="8" t="s">
        <v>305</v>
      </c>
      <c r="B284" s="9" t="s">
        <v>296</v>
      </c>
      <c r="C284" s="9" t="s">
        <v>306</v>
      </c>
      <c r="D284" s="9"/>
      <c r="E284" s="10">
        <v>2563.1999999999998</v>
      </c>
    </row>
    <row r="285" spans="1:5" ht="63" x14ac:dyDescent="0.25">
      <c r="A285" s="8" t="s">
        <v>305</v>
      </c>
      <c r="B285" s="9" t="s">
        <v>296</v>
      </c>
      <c r="C285" s="9" t="s">
        <v>307</v>
      </c>
      <c r="D285" s="9"/>
      <c r="E285" s="10">
        <v>2563.1999999999998</v>
      </c>
    </row>
    <row r="286" spans="1:5" ht="31.5" x14ac:dyDescent="0.25">
      <c r="A286" s="11" t="s">
        <v>166</v>
      </c>
      <c r="B286" s="12" t="s">
        <v>296</v>
      </c>
      <c r="C286" s="12" t="s">
        <v>307</v>
      </c>
      <c r="D286" s="12" t="s">
        <v>167</v>
      </c>
      <c r="E286" s="13">
        <v>2563.1999999999998</v>
      </c>
    </row>
    <row r="287" spans="1:5" ht="31.5" x14ac:dyDescent="0.25">
      <c r="A287" s="8" t="s">
        <v>308</v>
      </c>
      <c r="B287" s="9" t="s">
        <v>296</v>
      </c>
      <c r="C287" s="9" t="s">
        <v>309</v>
      </c>
      <c r="D287" s="9"/>
      <c r="E287" s="10">
        <v>29</v>
      </c>
    </row>
    <row r="288" spans="1:5" ht="31.5" x14ac:dyDescent="0.25">
      <c r="A288" s="11" t="s">
        <v>166</v>
      </c>
      <c r="B288" s="12" t="s">
        <v>296</v>
      </c>
      <c r="C288" s="12" t="s">
        <v>309</v>
      </c>
      <c r="D288" s="12" t="s">
        <v>167</v>
      </c>
      <c r="E288" s="13">
        <v>29</v>
      </c>
    </row>
    <row r="289" spans="1:5" ht="15.75" x14ac:dyDescent="0.25">
      <c r="A289" s="8" t="s">
        <v>310</v>
      </c>
      <c r="B289" s="9" t="s">
        <v>296</v>
      </c>
      <c r="C289" s="9" t="s">
        <v>311</v>
      </c>
      <c r="D289" s="9"/>
      <c r="E289" s="10">
        <v>103.2</v>
      </c>
    </row>
    <row r="290" spans="1:5" ht="31.5" x14ac:dyDescent="0.25">
      <c r="A290" s="11" t="s">
        <v>166</v>
      </c>
      <c r="B290" s="12" t="s">
        <v>296</v>
      </c>
      <c r="C290" s="12" t="s">
        <v>311</v>
      </c>
      <c r="D290" s="12" t="s">
        <v>167</v>
      </c>
      <c r="E290" s="13">
        <v>103.2</v>
      </c>
    </row>
    <row r="291" spans="1:5" ht="31.5" x14ac:dyDescent="0.25">
      <c r="A291" s="8" t="s">
        <v>312</v>
      </c>
      <c r="B291" s="9" t="s">
        <v>296</v>
      </c>
      <c r="C291" s="9" t="s">
        <v>313</v>
      </c>
      <c r="D291" s="9"/>
      <c r="E291" s="10">
        <v>218520.95300000001</v>
      </c>
    </row>
    <row r="292" spans="1:5" ht="31.5" x14ac:dyDescent="0.25">
      <c r="A292" s="8" t="s">
        <v>314</v>
      </c>
      <c r="B292" s="9" t="s">
        <v>296</v>
      </c>
      <c r="C292" s="9" t="s">
        <v>315</v>
      </c>
      <c r="D292" s="9"/>
      <c r="E292" s="10">
        <v>208959.45300000001</v>
      </c>
    </row>
    <row r="293" spans="1:5" ht="31.5" x14ac:dyDescent="0.25">
      <c r="A293" s="11" t="s">
        <v>166</v>
      </c>
      <c r="B293" s="12" t="s">
        <v>296</v>
      </c>
      <c r="C293" s="12" t="s">
        <v>315</v>
      </c>
      <c r="D293" s="12" t="s">
        <v>167</v>
      </c>
      <c r="E293" s="13">
        <v>43316.392999999996</v>
      </c>
    </row>
    <row r="294" spans="1:5" ht="47.25" x14ac:dyDescent="0.25">
      <c r="A294" s="8" t="s">
        <v>303</v>
      </c>
      <c r="B294" s="9" t="s">
        <v>296</v>
      </c>
      <c r="C294" s="9" t="s">
        <v>316</v>
      </c>
      <c r="D294" s="9"/>
      <c r="E294" s="10">
        <v>165643.06</v>
      </c>
    </row>
    <row r="295" spans="1:5" ht="31.5" x14ac:dyDescent="0.25">
      <c r="A295" s="11" t="s">
        <v>166</v>
      </c>
      <c r="B295" s="12" t="s">
        <v>296</v>
      </c>
      <c r="C295" s="12" t="s">
        <v>316</v>
      </c>
      <c r="D295" s="12" t="s">
        <v>167</v>
      </c>
      <c r="E295" s="13">
        <v>165643.06</v>
      </c>
    </row>
    <row r="296" spans="1:5" ht="63" x14ac:dyDescent="0.25">
      <c r="A296" s="8" t="s">
        <v>305</v>
      </c>
      <c r="B296" s="9" t="s">
        <v>296</v>
      </c>
      <c r="C296" s="9" t="s">
        <v>317</v>
      </c>
      <c r="D296" s="9"/>
      <c r="E296" s="10">
        <v>357</v>
      </c>
    </row>
    <row r="297" spans="1:5" ht="63" x14ac:dyDescent="0.25">
      <c r="A297" s="8" t="s">
        <v>305</v>
      </c>
      <c r="B297" s="9" t="s">
        <v>296</v>
      </c>
      <c r="C297" s="9" t="s">
        <v>318</v>
      </c>
      <c r="D297" s="9"/>
      <c r="E297" s="10">
        <v>357</v>
      </c>
    </row>
    <row r="298" spans="1:5" ht="31.5" x14ac:dyDescent="0.25">
      <c r="A298" s="11" t="s">
        <v>166</v>
      </c>
      <c r="B298" s="12" t="s">
        <v>296</v>
      </c>
      <c r="C298" s="12" t="s">
        <v>318</v>
      </c>
      <c r="D298" s="12" t="s">
        <v>167</v>
      </c>
      <c r="E298" s="13">
        <v>357</v>
      </c>
    </row>
    <row r="299" spans="1:5" ht="15.75" x14ac:dyDescent="0.25">
      <c r="A299" s="8" t="s">
        <v>310</v>
      </c>
      <c r="B299" s="9" t="s">
        <v>296</v>
      </c>
      <c r="C299" s="9" t="s">
        <v>319</v>
      </c>
      <c r="D299" s="9"/>
      <c r="E299" s="10">
        <v>661</v>
      </c>
    </row>
    <row r="300" spans="1:5" ht="31.5" x14ac:dyDescent="0.25">
      <c r="A300" s="11" t="s">
        <v>166</v>
      </c>
      <c r="B300" s="12" t="s">
        <v>296</v>
      </c>
      <c r="C300" s="12" t="s">
        <v>319</v>
      </c>
      <c r="D300" s="12" t="s">
        <v>167</v>
      </c>
      <c r="E300" s="13">
        <v>661</v>
      </c>
    </row>
    <row r="301" spans="1:5" ht="31.5" x14ac:dyDescent="0.25">
      <c r="A301" s="8" t="s">
        <v>320</v>
      </c>
      <c r="B301" s="9" t="s">
        <v>296</v>
      </c>
      <c r="C301" s="9" t="s">
        <v>321</v>
      </c>
      <c r="D301" s="9"/>
      <c r="E301" s="10">
        <v>25</v>
      </c>
    </row>
    <row r="302" spans="1:5" ht="31.5" x14ac:dyDescent="0.25">
      <c r="A302" s="11" t="s">
        <v>166</v>
      </c>
      <c r="B302" s="12" t="s">
        <v>296</v>
      </c>
      <c r="C302" s="12" t="s">
        <v>321</v>
      </c>
      <c r="D302" s="12" t="s">
        <v>167</v>
      </c>
      <c r="E302" s="13">
        <v>25</v>
      </c>
    </row>
    <row r="303" spans="1:5" ht="47.25" x14ac:dyDescent="0.25">
      <c r="A303" s="8" t="s">
        <v>322</v>
      </c>
      <c r="B303" s="9" t="s">
        <v>296</v>
      </c>
      <c r="C303" s="9" t="s">
        <v>323</v>
      </c>
      <c r="D303" s="9"/>
      <c r="E303" s="10">
        <v>8218.5</v>
      </c>
    </row>
    <row r="304" spans="1:5" ht="47.25" x14ac:dyDescent="0.25">
      <c r="A304" s="8" t="s">
        <v>322</v>
      </c>
      <c r="B304" s="9" t="s">
        <v>296</v>
      </c>
      <c r="C304" s="9" t="s">
        <v>324</v>
      </c>
      <c r="D304" s="9"/>
      <c r="E304" s="10">
        <v>8218.5</v>
      </c>
    </row>
    <row r="305" spans="1:5" ht="31.5" x14ac:dyDescent="0.25">
      <c r="A305" s="11" t="s">
        <v>166</v>
      </c>
      <c r="B305" s="12" t="s">
        <v>296</v>
      </c>
      <c r="C305" s="12" t="s">
        <v>324</v>
      </c>
      <c r="D305" s="12" t="s">
        <v>167</v>
      </c>
      <c r="E305" s="13">
        <v>8218.5</v>
      </c>
    </row>
    <row r="306" spans="1:5" ht="15.75" x14ac:dyDescent="0.25">
      <c r="A306" s="8" t="s">
        <v>325</v>
      </c>
      <c r="B306" s="9" t="s">
        <v>296</v>
      </c>
      <c r="C306" s="9" t="s">
        <v>326</v>
      </c>
      <c r="D306" s="9"/>
      <c r="E306" s="10">
        <v>300</v>
      </c>
    </row>
    <row r="307" spans="1:5" ht="31.5" x14ac:dyDescent="0.25">
      <c r="A307" s="11" t="s">
        <v>166</v>
      </c>
      <c r="B307" s="12" t="s">
        <v>296</v>
      </c>
      <c r="C307" s="12" t="s">
        <v>326</v>
      </c>
      <c r="D307" s="12" t="s">
        <v>167</v>
      </c>
      <c r="E307" s="13">
        <v>300</v>
      </c>
    </row>
    <row r="308" spans="1:5" ht="15.75" x14ac:dyDescent="0.25">
      <c r="A308" s="8" t="s">
        <v>327</v>
      </c>
      <c r="B308" s="9" t="s">
        <v>296</v>
      </c>
      <c r="C308" s="9" t="s">
        <v>328</v>
      </c>
      <c r="D308" s="9"/>
      <c r="E308" s="10">
        <v>24321.806</v>
      </c>
    </row>
    <row r="309" spans="1:5" ht="15.75" x14ac:dyDescent="0.25">
      <c r="A309" s="8" t="s">
        <v>329</v>
      </c>
      <c r="B309" s="9" t="s">
        <v>296</v>
      </c>
      <c r="C309" s="9" t="s">
        <v>330</v>
      </c>
      <c r="D309" s="9"/>
      <c r="E309" s="10">
        <v>500</v>
      </c>
    </row>
    <row r="310" spans="1:5" ht="15.75" x14ac:dyDescent="0.25">
      <c r="A310" s="11" t="s">
        <v>94</v>
      </c>
      <c r="B310" s="12" t="s">
        <v>296</v>
      </c>
      <c r="C310" s="12" t="s">
        <v>330</v>
      </c>
      <c r="D310" s="12" t="s">
        <v>95</v>
      </c>
      <c r="E310" s="13">
        <v>500</v>
      </c>
    </row>
    <row r="311" spans="1:5" ht="31.5" x14ac:dyDescent="0.25">
      <c r="A311" s="8" t="s">
        <v>331</v>
      </c>
      <c r="B311" s="9" t="s">
        <v>296</v>
      </c>
      <c r="C311" s="9" t="s">
        <v>332</v>
      </c>
      <c r="D311" s="9"/>
      <c r="E311" s="10">
        <v>965.27300000000002</v>
      </c>
    </row>
    <row r="312" spans="1:5" ht="47.25" x14ac:dyDescent="0.25">
      <c r="A312" s="8" t="s">
        <v>333</v>
      </c>
      <c r="B312" s="9" t="s">
        <v>296</v>
      </c>
      <c r="C312" s="9" t="s">
        <v>334</v>
      </c>
      <c r="D312" s="9"/>
      <c r="E312" s="10">
        <v>965.27300000000002</v>
      </c>
    </row>
    <row r="313" spans="1:5" ht="15.75" x14ac:dyDescent="0.25">
      <c r="A313" s="11" t="s">
        <v>94</v>
      </c>
      <c r="B313" s="12" t="s">
        <v>296</v>
      </c>
      <c r="C313" s="12" t="s">
        <v>334</v>
      </c>
      <c r="D313" s="12" t="s">
        <v>95</v>
      </c>
      <c r="E313" s="13">
        <v>965.27300000000002</v>
      </c>
    </row>
    <row r="314" spans="1:5" ht="31.5" x14ac:dyDescent="0.25">
      <c r="A314" s="8" t="s">
        <v>301</v>
      </c>
      <c r="B314" s="9" t="s">
        <v>296</v>
      </c>
      <c r="C314" s="9" t="s">
        <v>335</v>
      </c>
      <c r="D314" s="9"/>
      <c r="E314" s="10">
        <v>22189.866000000002</v>
      </c>
    </row>
    <row r="315" spans="1:5" ht="31.5" x14ac:dyDescent="0.25">
      <c r="A315" s="11" t="s">
        <v>166</v>
      </c>
      <c r="B315" s="12" t="s">
        <v>296</v>
      </c>
      <c r="C315" s="12" t="s">
        <v>335</v>
      </c>
      <c r="D315" s="12" t="s">
        <v>167</v>
      </c>
      <c r="E315" s="13">
        <v>20685.77</v>
      </c>
    </row>
    <row r="316" spans="1:5" ht="31.5" x14ac:dyDescent="0.25">
      <c r="A316" s="8" t="s">
        <v>192</v>
      </c>
      <c r="B316" s="9" t="s">
        <v>296</v>
      </c>
      <c r="C316" s="9" t="s">
        <v>336</v>
      </c>
      <c r="D316" s="9"/>
      <c r="E316" s="10">
        <v>1504.096</v>
      </c>
    </row>
    <row r="317" spans="1:5" ht="31.5" x14ac:dyDescent="0.25">
      <c r="A317" s="11" t="s">
        <v>166</v>
      </c>
      <c r="B317" s="12" t="s">
        <v>296</v>
      </c>
      <c r="C317" s="12" t="s">
        <v>336</v>
      </c>
      <c r="D317" s="12" t="s">
        <v>167</v>
      </c>
      <c r="E317" s="13">
        <v>1504.096</v>
      </c>
    </row>
    <row r="318" spans="1:5" ht="15.75" x14ac:dyDescent="0.25">
      <c r="A318" s="8" t="s">
        <v>337</v>
      </c>
      <c r="B318" s="9" t="s">
        <v>296</v>
      </c>
      <c r="C318" s="9" t="s">
        <v>338</v>
      </c>
      <c r="D318" s="9"/>
      <c r="E318" s="10">
        <v>666.66700000000003</v>
      </c>
    </row>
    <row r="319" spans="1:5" ht="31.5" x14ac:dyDescent="0.25">
      <c r="A319" s="8" t="s">
        <v>339</v>
      </c>
      <c r="B319" s="9" t="s">
        <v>296</v>
      </c>
      <c r="C319" s="9" t="s">
        <v>340</v>
      </c>
      <c r="D319" s="9"/>
      <c r="E319" s="10">
        <v>666.66700000000003</v>
      </c>
    </row>
    <row r="320" spans="1:5" ht="31.5" x14ac:dyDescent="0.25">
      <c r="A320" s="11" t="s">
        <v>166</v>
      </c>
      <c r="B320" s="12" t="s">
        <v>296</v>
      </c>
      <c r="C320" s="12" t="s">
        <v>340</v>
      </c>
      <c r="D320" s="12" t="s">
        <v>167</v>
      </c>
      <c r="E320" s="13">
        <v>666.66700000000003</v>
      </c>
    </row>
    <row r="321" spans="1:5" ht="31.5" x14ac:dyDescent="0.25">
      <c r="A321" s="8" t="s">
        <v>341</v>
      </c>
      <c r="B321" s="9" t="s">
        <v>296</v>
      </c>
      <c r="C321" s="9" t="s">
        <v>342</v>
      </c>
      <c r="D321" s="9"/>
      <c r="E321" s="10">
        <v>1300.1500000000001</v>
      </c>
    </row>
    <row r="322" spans="1:5" ht="15.75" x14ac:dyDescent="0.25">
      <c r="A322" s="8" t="s">
        <v>343</v>
      </c>
      <c r="B322" s="9" t="s">
        <v>296</v>
      </c>
      <c r="C322" s="9" t="s">
        <v>344</v>
      </c>
      <c r="D322" s="9"/>
      <c r="E322" s="10">
        <v>1143.5</v>
      </c>
    </row>
    <row r="323" spans="1:5" ht="15.75" x14ac:dyDescent="0.25">
      <c r="A323" s="8" t="s">
        <v>345</v>
      </c>
      <c r="B323" s="9" t="s">
        <v>296</v>
      </c>
      <c r="C323" s="9" t="s">
        <v>346</v>
      </c>
      <c r="D323" s="9"/>
      <c r="E323" s="10">
        <v>1143.5</v>
      </c>
    </row>
    <row r="324" spans="1:5" ht="31.5" x14ac:dyDescent="0.25">
      <c r="A324" s="11" t="s">
        <v>166</v>
      </c>
      <c r="B324" s="12" t="s">
        <v>296</v>
      </c>
      <c r="C324" s="12" t="s">
        <v>346</v>
      </c>
      <c r="D324" s="12" t="s">
        <v>167</v>
      </c>
      <c r="E324" s="13">
        <v>1143.5</v>
      </c>
    </row>
    <row r="325" spans="1:5" ht="31.5" x14ac:dyDescent="0.25">
      <c r="A325" s="8" t="s">
        <v>347</v>
      </c>
      <c r="B325" s="9" t="s">
        <v>296</v>
      </c>
      <c r="C325" s="9" t="s">
        <v>348</v>
      </c>
      <c r="D325" s="9"/>
      <c r="E325" s="10">
        <v>156.65</v>
      </c>
    </row>
    <row r="326" spans="1:5" ht="31.5" x14ac:dyDescent="0.25">
      <c r="A326" s="11" t="s">
        <v>166</v>
      </c>
      <c r="B326" s="12" t="s">
        <v>296</v>
      </c>
      <c r="C326" s="12" t="s">
        <v>348</v>
      </c>
      <c r="D326" s="12" t="s">
        <v>167</v>
      </c>
      <c r="E326" s="13">
        <v>156.65</v>
      </c>
    </row>
    <row r="327" spans="1:5" ht="31.5" x14ac:dyDescent="0.25">
      <c r="A327" s="8" t="s">
        <v>349</v>
      </c>
      <c r="B327" s="9" t="s">
        <v>296</v>
      </c>
      <c r="C327" s="9" t="s">
        <v>350</v>
      </c>
      <c r="D327" s="9"/>
      <c r="E327" s="10">
        <v>18298.465</v>
      </c>
    </row>
    <row r="328" spans="1:5" ht="31.5" x14ac:dyDescent="0.25">
      <c r="A328" s="8" t="s">
        <v>351</v>
      </c>
      <c r="B328" s="9" t="s">
        <v>296</v>
      </c>
      <c r="C328" s="9" t="s">
        <v>352</v>
      </c>
      <c r="D328" s="9"/>
      <c r="E328" s="10">
        <v>18298.465</v>
      </c>
    </row>
    <row r="329" spans="1:5" ht="63" x14ac:dyDescent="0.25">
      <c r="A329" s="11" t="s">
        <v>16</v>
      </c>
      <c r="B329" s="12" t="s">
        <v>296</v>
      </c>
      <c r="C329" s="12" t="s">
        <v>352</v>
      </c>
      <c r="D329" s="12" t="s">
        <v>17</v>
      </c>
      <c r="E329" s="13">
        <v>16636.627</v>
      </c>
    </row>
    <row r="330" spans="1:5" ht="31.5" x14ac:dyDescent="0.25">
      <c r="A330" s="11" t="s">
        <v>20</v>
      </c>
      <c r="B330" s="12" t="s">
        <v>296</v>
      </c>
      <c r="C330" s="12" t="s">
        <v>352</v>
      </c>
      <c r="D330" s="12" t="s">
        <v>21</v>
      </c>
      <c r="E330" s="13">
        <v>1613.838</v>
      </c>
    </row>
    <row r="331" spans="1:5" ht="15.75" x14ac:dyDescent="0.25">
      <c r="A331" s="11" t="s">
        <v>38</v>
      </c>
      <c r="B331" s="12" t="s">
        <v>296</v>
      </c>
      <c r="C331" s="12" t="s">
        <v>352</v>
      </c>
      <c r="D331" s="12" t="s">
        <v>39</v>
      </c>
      <c r="E331" s="13">
        <v>48</v>
      </c>
    </row>
    <row r="332" spans="1:5" ht="31.5" x14ac:dyDescent="0.25">
      <c r="A332" s="8" t="s">
        <v>134</v>
      </c>
      <c r="B332" s="9" t="s">
        <v>296</v>
      </c>
      <c r="C332" s="9" t="s">
        <v>135</v>
      </c>
      <c r="D332" s="9"/>
      <c r="E332" s="10">
        <v>8660.9709999999995</v>
      </c>
    </row>
    <row r="333" spans="1:5" ht="15.75" x14ac:dyDescent="0.25">
      <c r="A333" s="8" t="s">
        <v>353</v>
      </c>
      <c r="B333" s="9" t="s">
        <v>296</v>
      </c>
      <c r="C333" s="9" t="s">
        <v>354</v>
      </c>
      <c r="D333" s="9"/>
      <c r="E333" s="10">
        <v>2387</v>
      </c>
    </row>
    <row r="334" spans="1:5" ht="63" x14ac:dyDescent="0.25">
      <c r="A334" s="8" t="s">
        <v>355</v>
      </c>
      <c r="B334" s="9" t="s">
        <v>296</v>
      </c>
      <c r="C334" s="9" t="s">
        <v>356</v>
      </c>
      <c r="D334" s="9"/>
      <c r="E334" s="10">
        <v>2387</v>
      </c>
    </row>
    <row r="335" spans="1:5" ht="15.75" x14ac:dyDescent="0.25">
      <c r="A335" s="11" t="s">
        <v>94</v>
      </c>
      <c r="B335" s="12" t="s">
        <v>296</v>
      </c>
      <c r="C335" s="12" t="s">
        <v>356</v>
      </c>
      <c r="D335" s="12" t="s">
        <v>95</v>
      </c>
      <c r="E335" s="13">
        <v>2387</v>
      </c>
    </row>
    <row r="336" spans="1:5" ht="15.75" x14ac:dyDescent="0.25">
      <c r="A336" s="8" t="s">
        <v>357</v>
      </c>
      <c r="B336" s="9" t="s">
        <v>296</v>
      </c>
      <c r="C336" s="9" t="s">
        <v>358</v>
      </c>
      <c r="D336" s="9"/>
      <c r="E336" s="10">
        <v>155</v>
      </c>
    </row>
    <row r="337" spans="1:5" ht="15.75" x14ac:dyDescent="0.25">
      <c r="A337" s="8" t="s">
        <v>359</v>
      </c>
      <c r="B337" s="9" t="s">
        <v>296</v>
      </c>
      <c r="C337" s="9" t="s">
        <v>360</v>
      </c>
      <c r="D337" s="9"/>
      <c r="E337" s="10">
        <v>155</v>
      </c>
    </row>
    <row r="338" spans="1:5" ht="31.5" x14ac:dyDescent="0.25">
      <c r="A338" s="11" t="s">
        <v>166</v>
      </c>
      <c r="B338" s="12" t="s">
        <v>296</v>
      </c>
      <c r="C338" s="12" t="s">
        <v>360</v>
      </c>
      <c r="D338" s="12" t="s">
        <v>167</v>
      </c>
      <c r="E338" s="13">
        <v>155</v>
      </c>
    </row>
    <row r="339" spans="1:5" ht="15.75" x14ac:dyDescent="0.25">
      <c r="A339" s="8" t="s">
        <v>136</v>
      </c>
      <c r="B339" s="9" t="s">
        <v>296</v>
      </c>
      <c r="C339" s="9" t="s">
        <v>137</v>
      </c>
      <c r="D339" s="9"/>
      <c r="E339" s="10">
        <v>1607.7170000000001</v>
      </c>
    </row>
    <row r="340" spans="1:5" ht="47.25" x14ac:dyDescent="0.25">
      <c r="A340" s="8" t="s">
        <v>361</v>
      </c>
      <c r="B340" s="9" t="s">
        <v>296</v>
      </c>
      <c r="C340" s="9" t="s">
        <v>362</v>
      </c>
      <c r="D340" s="9"/>
      <c r="E340" s="10">
        <v>1607.7170000000001</v>
      </c>
    </row>
    <row r="341" spans="1:5" ht="31.5" x14ac:dyDescent="0.25">
      <c r="A341" s="11" t="s">
        <v>166</v>
      </c>
      <c r="B341" s="12" t="s">
        <v>296</v>
      </c>
      <c r="C341" s="12" t="s">
        <v>362</v>
      </c>
      <c r="D341" s="12" t="s">
        <v>167</v>
      </c>
      <c r="E341" s="13">
        <v>1607.7170000000001</v>
      </c>
    </row>
    <row r="342" spans="1:5" ht="15.75" x14ac:dyDescent="0.25">
      <c r="A342" s="8" t="s">
        <v>144</v>
      </c>
      <c r="B342" s="9" t="s">
        <v>296</v>
      </c>
      <c r="C342" s="9" t="s">
        <v>145</v>
      </c>
      <c r="D342" s="9"/>
      <c r="E342" s="10">
        <v>4511.2539999999999</v>
      </c>
    </row>
    <row r="343" spans="1:5" ht="31.5" x14ac:dyDescent="0.25">
      <c r="A343" s="8" t="s">
        <v>146</v>
      </c>
      <c r="B343" s="9" t="s">
        <v>296</v>
      </c>
      <c r="C343" s="9" t="s">
        <v>147</v>
      </c>
      <c r="D343" s="9"/>
      <c r="E343" s="10">
        <v>4511.2539999999999</v>
      </c>
    </row>
    <row r="344" spans="1:5" ht="31.5" x14ac:dyDescent="0.25">
      <c r="A344" s="8" t="s">
        <v>268</v>
      </c>
      <c r="B344" s="9" t="s">
        <v>296</v>
      </c>
      <c r="C344" s="9" t="s">
        <v>269</v>
      </c>
      <c r="D344" s="9"/>
      <c r="E344" s="10">
        <v>4511.2539999999999</v>
      </c>
    </row>
    <row r="345" spans="1:5" ht="31.5" x14ac:dyDescent="0.25">
      <c r="A345" s="11" t="s">
        <v>166</v>
      </c>
      <c r="B345" s="12" t="s">
        <v>296</v>
      </c>
      <c r="C345" s="12" t="s">
        <v>269</v>
      </c>
      <c r="D345" s="12" t="s">
        <v>167</v>
      </c>
      <c r="E345" s="13">
        <v>4511.2539999999999</v>
      </c>
    </row>
    <row r="346" spans="1:5" ht="15.75" x14ac:dyDescent="0.25">
      <c r="A346" s="8" t="s">
        <v>10</v>
      </c>
      <c r="B346" s="9" t="s">
        <v>296</v>
      </c>
      <c r="C346" s="9" t="s">
        <v>11</v>
      </c>
      <c r="D346" s="9"/>
      <c r="E346" s="10">
        <v>1646.2249999999999</v>
      </c>
    </row>
    <row r="347" spans="1:5" ht="15.75" x14ac:dyDescent="0.25">
      <c r="A347" s="8" t="s">
        <v>12</v>
      </c>
      <c r="B347" s="9" t="s">
        <v>296</v>
      </c>
      <c r="C347" s="9" t="s">
        <v>13</v>
      </c>
      <c r="D347" s="9"/>
      <c r="E347" s="10">
        <v>1646.2249999999999</v>
      </c>
    </row>
    <row r="348" spans="1:5" ht="63" x14ac:dyDescent="0.25">
      <c r="A348" s="8" t="s">
        <v>174</v>
      </c>
      <c r="B348" s="9" t="s">
        <v>296</v>
      </c>
      <c r="C348" s="9" t="s">
        <v>175</v>
      </c>
      <c r="D348" s="9"/>
      <c r="E348" s="10">
        <v>40.1</v>
      </c>
    </row>
    <row r="349" spans="1:5" ht="63" x14ac:dyDescent="0.25">
      <c r="A349" s="11" t="s">
        <v>16</v>
      </c>
      <c r="B349" s="12" t="s">
        <v>296</v>
      </c>
      <c r="C349" s="12" t="s">
        <v>175</v>
      </c>
      <c r="D349" s="12" t="s">
        <v>17</v>
      </c>
      <c r="E349" s="13">
        <v>31.126000000000001</v>
      </c>
    </row>
    <row r="350" spans="1:5" ht="31.5" x14ac:dyDescent="0.25">
      <c r="A350" s="11" t="s">
        <v>20</v>
      </c>
      <c r="B350" s="12" t="s">
        <v>296</v>
      </c>
      <c r="C350" s="12" t="s">
        <v>175</v>
      </c>
      <c r="D350" s="12" t="s">
        <v>21</v>
      </c>
      <c r="E350" s="13">
        <v>8.9740000000000002</v>
      </c>
    </row>
    <row r="351" spans="1:5" ht="63" x14ac:dyDescent="0.25">
      <c r="A351" s="14" t="s">
        <v>363</v>
      </c>
      <c r="B351" s="9" t="s">
        <v>296</v>
      </c>
      <c r="C351" s="9" t="s">
        <v>364</v>
      </c>
      <c r="D351" s="9"/>
      <c r="E351" s="10">
        <v>1606.125</v>
      </c>
    </row>
    <row r="352" spans="1:5" ht="63" x14ac:dyDescent="0.25">
      <c r="A352" s="11" t="s">
        <v>16</v>
      </c>
      <c r="B352" s="12" t="s">
        <v>296</v>
      </c>
      <c r="C352" s="12" t="s">
        <v>364</v>
      </c>
      <c r="D352" s="12" t="s">
        <v>17</v>
      </c>
      <c r="E352" s="13">
        <v>1456.125</v>
      </c>
    </row>
    <row r="353" spans="1:5" ht="31.5" x14ac:dyDescent="0.25">
      <c r="A353" s="11" t="s">
        <v>20</v>
      </c>
      <c r="B353" s="12" t="s">
        <v>296</v>
      </c>
      <c r="C353" s="12" t="s">
        <v>364</v>
      </c>
      <c r="D353" s="12" t="s">
        <v>21</v>
      </c>
      <c r="E353" s="13">
        <v>150</v>
      </c>
    </row>
    <row r="354" spans="1:5" ht="31.5" x14ac:dyDescent="0.25">
      <c r="A354" s="7" t="s">
        <v>365</v>
      </c>
      <c r="B354" s="4" t="s">
        <v>366</v>
      </c>
      <c r="C354" s="4"/>
      <c r="D354" s="4"/>
      <c r="E354" s="6">
        <v>46147.436000000002</v>
      </c>
    </row>
    <row r="355" spans="1:5" ht="31.5" x14ac:dyDescent="0.25">
      <c r="A355" s="8" t="s">
        <v>114</v>
      </c>
      <c r="B355" s="9" t="s">
        <v>366</v>
      </c>
      <c r="C355" s="9" t="s">
        <v>115</v>
      </c>
      <c r="D355" s="9"/>
      <c r="E355" s="10">
        <v>44640.987999999998</v>
      </c>
    </row>
    <row r="356" spans="1:5" ht="15.75" x14ac:dyDescent="0.25">
      <c r="A356" s="8" t="s">
        <v>367</v>
      </c>
      <c r="B356" s="9" t="s">
        <v>366</v>
      </c>
      <c r="C356" s="9" t="s">
        <v>368</v>
      </c>
      <c r="D356" s="9"/>
      <c r="E356" s="10">
        <v>44640.987999999998</v>
      </c>
    </row>
    <row r="357" spans="1:5" ht="31.5" x14ac:dyDescent="0.25">
      <c r="A357" s="8" t="s">
        <v>369</v>
      </c>
      <c r="B357" s="9" t="s">
        <v>366</v>
      </c>
      <c r="C357" s="9" t="s">
        <v>370</v>
      </c>
      <c r="D357" s="9"/>
      <c r="E357" s="10">
        <v>595.9</v>
      </c>
    </row>
    <row r="358" spans="1:5" ht="31.5" x14ac:dyDescent="0.25">
      <c r="A358" s="8" t="s">
        <v>369</v>
      </c>
      <c r="B358" s="9" t="s">
        <v>366</v>
      </c>
      <c r="C358" s="9" t="s">
        <v>371</v>
      </c>
      <c r="D358" s="9"/>
      <c r="E358" s="10">
        <v>595.9</v>
      </c>
    </row>
    <row r="359" spans="1:5" ht="15.75" x14ac:dyDescent="0.25">
      <c r="A359" s="11" t="s">
        <v>44</v>
      </c>
      <c r="B359" s="12" t="s">
        <v>366</v>
      </c>
      <c r="C359" s="12" t="s">
        <v>371</v>
      </c>
      <c r="D359" s="12" t="s">
        <v>45</v>
      </c>
      <c r="E359" s="13">
        <v>595.9</v>
      </c>
    </row>
    <row r="360" spans="1:5" ht="15.75" x14ac:dyDescent="0.25">
      <c r="A360" s="8" t="s">
        <v>372</v>
      </c>
      <c r="B360" s="9" t="s">
        <v>366</v>
      </c>
      <c r="C360" s="9" t="s">
        <v>373</v>
      </c>
      <c r="D360" s="9"/>
      <c r="E360" s="10">
        <v>24650.14</v>
      </c>
    </row>
    <row r="361" spans="1:5" ht="15.75" x14ac:dyDescent="0.25">
      <c r="A361" s="11" t="s">
        <v>44</v>
      </c>
      <c r="B361" s="12" t="s">
        <v>366</v>
      </c>
      <c r="C361" s="12" t="s">
        <v>373</v>
      </c>
      <c r="D361" s="12" t="s">
        <v>45</v>
      </c>
      <c r="E361" s="13">
        <v>24650.14</v>
      </c>
    </row>
    <row r="362" spans="1:5" ht="15.75" x14ac:dyDescent="0.25">
      <c r="A362" s="8" t="s">
        <v>374</v>
      </c>
      <c r="B362" s="9" t="s">
        <v>366</v>
      </c>
      <c r="C362" s="9" t="s">
        <v>375</v>
      </c>
      <c r="D362" s="9"/>
      <c r="E362" s="10">
        <v>11717.948</v>
      </c>
    </row>
    <row r="363" spans="1:5" ht="63" x14ac:dyDescent="0.25">
      <c r="A363" s="11" t="s">
        <v>16</v>
      </c>
      <c r="B363" s="12" t="s">
        <v>366</v>
      </c>
      <c r="C363" s="12" t="s">
        <v>375</v>
      </c>
      <c r="D363" s="12" t="s">
        <v>17</v>
      </c>
      <c r="E363" s="13">
        <v>11145.362999999999</v>
      </c>
    </row>
    <row r="364" spans="1:5" ht="31.5" x14ac:dyDescent="0.25">
      <c r="A364" s="11" t="s">
        <v>20</v>
      </c>
      <c r="B364" s="12" t="s">
        <v>366</v>
      </c>
      <c r="C364" s="12" t="s">
        <v>375</v>
      </c>
      <c r="D364" s="12" t="s">
        <v>21</v>
      </c>
      <c r="E364" s="13">
        <v>551.34199999999998</v>
      </c>
    </row>
    <row r="365" spans="1:5" ht="15.75" x14ac:dyDescent="0.25">
      <c r="A365" s="11" t="s">
        <v>38</v>
      </c>
      <c r="B365" s="12" t="s">
        <v>366</v>
      </c>
      <c r="C365" s="12" t="s">
        <v>375</v>
      </c>
      <c r="D365" s="12" t="s">
        <v>39</v>
      </c>
      <c r="E365" s="13">
        <v>2.23</v>
      </c>
    </row>
    <row r="366" spans="1:5" ht="31.5" x14ac:dyDescent="0.25">
      <c r="A366" s="8" t="s">
        <v>18</v>
      </c>
      <c r="B366" s="9" t="s">
        <v>366</v>
      </c>
      <c r="C366" s="9" t="s">
        <v>376</v>
      </c>
      <c r="D366" s="9"/>
      <c r="E366" s="10">
        <v>19.013000000000002</v>
      </c>
    </row>
    <row r="367" spans="1:5" ht="31.5" x14ac:dyDescent="0.25">
      <c r="A367" s="11" t="s">
        <v>20</v>
      </c>
      <c r="B367" s="12" t="s">
        <v>366</v>
      </c>
      <c r="C367" s="12" t="s">
        <v>376</v>
      </c>
      <c r="D367" s="12" t="s">
        <v>21</v>
      </c>
      <c r="E367" s="13">
        <v>19.013000000000002</v>
      </c>
    </row>
    <row r="368" spans="1:5" ht="31.5" x14ac:dyDescent="0.25">
      <c r="A368" s="8" t="s">
        <v>377</v>
      </c>
      <c r="B368" s="9" t="s">
        <v>366</v>
      </c>
      <c r="C368" s="9" t="s">
        <v>378</v>
      </c>
      <c r="D368" s="9"/>
      <c r="E368" s="10">
        <v>7677</v>
      </c>
    </row>
    <row r="369" spans="1:5" ht="15.75" x14ac:dyDescent="0.25">
      <c r="A369" s="11" t="s">
        <v>44</v>
      </c>
      <c r="B369" s="12" t="s">
        <v>366</v>
      </c>
      <c r="C369" s="12" t="s">
        <v>378</v>
      </c>
      <c r="D369" s="12" t="s">
        <v>45</v>
      </c>
      <c r="E369" s="13">
        <v>7677</v>
      </c>
    </row>
    <row r="370" spans="1:5" ht="15.75" x14ac:dyDescent="0.25">
      <c r="A370" s="8" t="s">
        <v>10</v>
      </c>
      <c r="B370" s="9" t="s">
        <v>366</v>
      </c>
      <c r="C370" s="9" t="s">
        <v>11</v>
      </c>
      <c r="D370" s="9"/>
      <c r="E370" s="10">
        <v>1506.4480000000001</v>
      </c>
    </row>
    <row r="371" spans="1:5" ht="15.75" x14ac:dyDescent="0.25">
      <c r="A371" s="8" t="s">
        <v>12</v>
      </c>
      <c r="B371" s="9" t="s">
        <v>366</v>
      </c>
      <c r="C371" s="9" t="s">
        <v>13</v>
      </c>
      <c r="D371" s="9"/>
      <c r="E371" s="10">
        <v>1506.4480000000001</v>
      </c>
    </row>
    <row r="372" spans="1:5" ht="31.5" x14ac:dyDescent="0.25">
      <c r="A372" s="8" t="s">
        <v>379</v>
      </c>
      <c r="B372" s="9" t="s">
        <v>366</v>
      </c>
      <c r="C372" s="9" t="s">
        <v>380</v>
      </c>
      <c r="D372" s="9"/>
      <c r="E372" s="10">
        <v>1281.9000000000001</v>
      </c>
    </row>
    <row r="373" spans="1:5" ht="15.75" x14ac:dyDescent="0.25">
      <c r="A373" s="11" t="s">
        <v>44</v>
      </c>
      <c r="B373" s="12" t="s">
        <v>366</v>
      </c>
      <c r="C373" s="12" t="s">
        <v>380</v>
      </c>
      <c r="D373" s="12" t="s">
        <v>45</v>
      </c>
      <c r="E373" s="13">
        <v>1281.9000000000001</v>
      </c>
    </row>
    <row r="374" spans="1:5" ht="31.5" x14ac:dyDescent="0.25">
      <c r="A374" s="8" t="s">
        <v>381</v>
      </c>
      <c r="B374" s="9" t="s">
        <v>366</v>
      </c>
      <c r="C374" s="9" t="s">
        <v>382</v>
      </c>
      <c r="D374" s="9"/>
      <c r="E374" s="10">
        <v>49.5</v>
      </c>
    </row>
    <row r="375" spans="1:5" ht="15.75" x14ac:dyDescent="0.25">
      <c r="A375" s="11" t="s">
        <v>44</v>
      </c>
      <c r="B375" s="12" t="s">
        <v>366</v>
      </c>
      <c r="C375" s="12" t="s">
        <v>382</v>
      </c>
      <c r="D375" s="12" t="s">
        <v>45</v>
      </c>
      <c r="E375" s="13">
        <v>49.5</v>
      </c>
    </row>
    <row r="376" spans="1:5" ht="78.75" x14ac:dyDescent="0.25">
      <c r="A376" s="14" t="s">
        <v>383</v>
      </c>
      <c r="B376" s="9" t="s">
        <v>366</v>
      </c>
      <c r="C376" s="9" t="s">
        <v>384</v>
      </c>
      <c r="D376" s="9"/>
      <c r="E376" s="10">
        <v>2.5</v>
      </c>
    </row>
    <row r="377" spans="1:5" ht="31.5" x14ac:dyDescent="0.25">
      <c r="A377" s="11" t="s">
        <v>20</v>
      </c>
      <c r="B377" s="12" t="s">
        <v>366</v>
      </c>
      <c r="C377" s="12" t="s">
        <v>384</v>
      </c>
      <c r="D377" s="12" t="s">
        <v>21</v>
      </c>
      <c r="E377" s="13">
        <v>2.5</v>
      </c>
    </row>
    <row r="378" spans="1:5" ht="157.5" x14ac:dyDescent="0.25">
      <c r="A378" s="14" t="s">
        <v>385</v>
      </c>
      <c r="B378" s="9" t="s">
        <v>366</v>
      </c>
      <c r="C378" s="9" t="s">
        <v>386</v>
      </c>
      <c r="D378" s="9"/>
      <c r="E378" s="10">
        <v>4</v>
      </c>
    </row>
    <row r="379" spans="1:5" ht="31.5" x14ac:dyDescent="0.25">
      <c r="A379" s="11" t="s">
        <v>20</v>
      </c>
      <c r="B379" s="12" t="s">
        <v>366</v>
      </c>
      <c r="C379" s="12" t="s">
        <v>386</v>
      </c>
      <c r="D379" s="12" t="s">
        <v>21</v>
      </c>
      <c r="E379" s="13">
        <v>4</v>
      </c>
    </row>
    <row r="380" spans="1:5" ht="94.5" x14ac:dyDescent="0.25">
      <c r="A380" s="14" t="s">
        <v>180</v>
      </c>
      <c r="B380" s="9" t="s">
        <v>366</v>
      </c>
      <c r="C380" s="9" t="s">
        <v>181</v>
      </c>
      <c r="D380" s="9"/>
      <c r="E380" s="10">
        <v>159.548</v>
      </c>
    </row>
    <row r="381" spans="1:5" ht="15.75" x14ac:dyDescent="0.25">
      <c r="A381" s="11" t="s">
        <v>44</v>
      </c>
      <c r="B381" s="12" t="s">
        <v>366</v>
      </c>
      <c r="C381" s="12" t="s">
        <v>181</v>
      </c>
      <c r="D381" s="12" t="s">
        <v>45</v>
      </c>
      <c r="E381" s="13">
        <v>159.548</v>
      </c>
    </row>
    <row r="382" spans="1:5" ht="94.5" x14ac:dyDescent="0.25">
      <c r="A382" s="14" t="s">
        <v>387</v>
      </c>
      <c r="B382" s="9" t="s">
        <v>366</v>
      </c>
      <c r="C382" s="9" t="s">
        <v>388</v>
      </c>
      <c r="D382" s="9"/>
      <c r="E382" s="10">
        <v>9</v>
      </c>
    </row>
    <row r="383" spans="1:5" ht="31.5" x14ac:dyDescent="0.25">
      <c r="A383" s="11" t="s">
        <v>20</v>
      </c>
      <c r="B383" s="12" t="s">
        <v>366</v>
      </c>
      <c r="C383" s="12" t="s">
        <v>388</v>
      </c>
      <c r="D383" s="12" t="s">
        <v>21</v>
      </c>
      <c r="E383" s="13">
        <v>9</v>
      </c>
    </row>
  </sheetData>
  <mergeCells count="6">
    <mergeCell ref="A10:E10"/>
    <mergeCell ref="B13:B14"/>
    <mergeCell ref="A13:A14"/>
    <mergeCell ref="E13:E14"/>
    <mergeCell ref="D13:D14"/>
    <mergeCell ref="C13:C14"/>
  </mergeCells>
  <pageMargins left="0.78740157480314965" right="0.39370078740157483" top="0.59055118110236227" bottom="0.59055118110236227" header="0.39370078740157483" footer="0.39370078740157483"/>
  <pageSetup paperSize="9" scale="62" fitToHeight="0" orientation="portrait" r:id="rId1"/>
  <rowBreaks count="2" manualBreakCount="2">
    <brk id="329" max="4" man="1"/>
    <brk id="37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6"/>
  <sheetViews>
    <sheetView zoomScaleNormal="100" workbookViewId="0">
      <selection activeCell="B24" sqref="B24"/>
    </sheetView>
  </sheetViews>
  <sheetFormatPr defaultRowHeight="15" x14ac:dyDescent="0.25"/>
  <cols>
    <col min="1" max="1" width="66.42578125" customWidth="1"/>
    <col min="2" max="2" width="26.140625" customWidth="1"/>
    <col min="4" max="4" width="26.140625" customWidth="1"/>
  </cols>
  <sheetData>
    <row r="1" spans="1:4" ht="18.75" x14ac:dyDescent="0.3">
      <c r="A1" s="93" t="s">
        <v>389</v>
      </c>
      <c r="B1" s="93"/>
      <c r="C1" s="93"/>
      <c r="D1" s="93"/>
    </row>
    <row r="2" spans="1:4" ht="18.75" x14ac:dyDescent="0.3">
      <c r="A2" s="93" t="s">
        <v>390</v>
      </c>
      <c r="B2" s="93"/>
      <c r="C2" s="93"/>
      <c r="D2" s="93"/>
    </row>
    <row r="3" spans="1:4" ht="18.75" x14ac:dyDescent="0.3">
      <c r="A3" s="93" t="s">
        <v>391</v>
      </c>
      <c r="B3" s="93"/>
      <c r="C3" s="93"/>
      <c r="D3" s="93"/>
    </row>
    <row r="4" spans="1:4" ht="18.75" x14ac:dyDescent="0.3">
      <c r="A4" s="93" t="s">
        <v>405</v>
      </c>
      <c r="B4" s="93"/>
      <c r="C4" s="93"/>
      <c r="D4" s="93"/>
    </row>
    <row r="5" spans="1:4" x14ac:dyDescent="0.25">
      <c r="A5" s="33"/>
      <c r="B5" s="33"/>
      <c r="C5" s="33"/>
      <c r="D5" s="33"/>
    </row>
    <row r="6" spans="1:4" x14ac:dyDescent="0.25">
      <c r="A6" s="33"/>
      <c r="B6" s="33"/>
      <c r="C6" s="33"/>
      <c r="D6" s="33"/>
    </row>
    <row r="7" spans="1:4" ht="18.75" x14ac:dyDescent="0.3">
      <c r="A7" s="93" t="s">
        <v>394</v>
      </c>
      <c r="B7" s="93"/>
      <c r="C7" s="93"/>
      <c r="D7" s="93"/>
    </row>
    <row r="8" spans="1:4" ht="18.75" x14ac:dyDescent="0.3">
      <c r="A8" s="93" t="s">
        <v>390</v>
      </c>
      <c r="B8" s="93"/>
      <c r="C8" s="93"/>
      <c r="D8" s="93"/>
    </row>
    <row r="9" spans="1:4" ht="18.75" x14ac:dyDescent="0.3">
      <c r="A9" s="93" t="s">
        <v>391</v>
      </c>
      <c r="B9" s="93"/>
      <c r="C9" s="93"/>
      <c r="D9" s="93"/>
    </row>
    <row r="10" spans="1:4" ht="18.75" x14ac:dyDescent="0.3">
      <c r="A10" s="93" t="s">
        <v>396</v>
      </c>
      <c r="B10" s="93"/>
      <c r="C10" s="93"/>
      <c r="D10" s="93"/>
    </row>
    <row r="12" spans="1:4" ht="18.75" x14ac:dyDescent="0.25">
      <c r="A12" s="95" t="s">
        <v>397</v>
      </c>
      <c r="B12" s="95"/>
      <c r="C12" s="95"/>
      <c r="D12" s="95"/>
    </row>
    <row r="16" spans="1:4" x14ac:dyDescent="0.25">
      <c r="A16" s="94" t="s">
        <v>2</v>
      </c>
      <c r="B16" s="94" t="s">
        <v>4</v>
      </c>
      <c r="C16" s="94" t="s">
        <v>5</v>
      </c>
      <c r="D16" s="94" t="s">
        <v>401</v>
      </c>
    </row>
    <row r="17" spans="1:4" x14ac:dyDescent="0.25">
      <c r="A17" s="94"/>
      <c r="B17" s="94" t="s">
        <v>402</v>
      </c>
      <c r="C17" s="94" t="s">
        <v>403</v>
      </c>
      <c r="D17" s="94"/>
    </row>
    <row r="18" spans="1:4" x14ac:dyDescent="0.25">
      <c r="A18" s="26">
        <v>1</v>
      </c>
      <c r="B18" s="26">
        <v>2</v>
      </c>
      <c r="C18" s="26">
        <v>3</v>
      </c>
      <c r="D18" s="26">
        <v>4</v>
      </c>
    </row>
    <row r="19" spans="1:4" ht="15.75" x14ac:dyDescent="0.25">
      <c r="A19" s="27" t="s">
        <v>404</v>
      </c>
      <c r="B19" s="27"/>
      <c r="C19" s="28"/>
      <c r="D19" s="29">
        <v>680047.64399999997</v>
      </c>
    </row>
    <row r="20" spans="1:4" ht="15.75" x14ac:dyDescent="0.25">
      <c r="A20" s="30" t="s">
        <v>30</v>
      </c>
      <c r="B20" s="31" t="s">
        <v>31</v>
      </c>
      <c r="C20" s="31"/>
      <c r="D20" s="32">
        <v>2095.0059999999999</v>
      </c>
    </row>
    <row r="21" spans="1:4" ht="31.5" x14ac:dyDescent="0.25">
      <c r="A21" s="18" t="s">
        <v>32</v>
      </c>
      <c r="B21" s="19" t="s">
        <v>33</v>
      </c>
      <c r="C21" s="19"/>
      <c r="D21" s="23">
        <v>1200</v>
      </c>
    </row>
    <row r="22" spans="1:4" ht="47.25" x14ac:dyDescent="0.25">
      <c r="A22" s="18" t="s">
        <v>34</v>
      </c>
      <c r="B22" s="19" t="s">
        <v>35</v>
      </c>
      <c r="C22" s="19"/>
      <c r="D22" s="23">
        <v>500</v>
      </c>
    </row>
    <row r="23" spans="1:4" ht="94.5" x14ac:dyDescent="0.25">
      <c r="A23" s="20" t="s">
        <v>36</v>
      </c>
      <c r="B23" s="21" t="s">
        <v>37</v>
      </c>
      <c r="C23" s="21" t="s">
        <v>39</v>
      </c>
      <c r="D23" s="24">
        <v>500</v>
      </c>
    </row>
    <row r="24" spans="1:4" ht="78.75" x14ac:dyDescent="0.25">
      <c r="A24" s="22" t="s">
        <v>42</v>
      </c>
      <c r="B24" s="21" t="s">
        <v>43</v>
      </c>
      <c r="C24" s="21" t="s">
        <v>45</v>
      </c>
      <c r="D24" s="24">
        <v>400</v>
      </c>
    </row>
    <row r="25" spans="1:4" ht="47.25" x14ac:dyDescent="0.25">
      <c r="A25" s="18" t="s">
        <v>46</v>
      </c>
      <c r="B25" s="19" t="s">
        <v>47</v>
      </c>
      <c r="C25" s="19"/>
      <c r="D25" s="23">
        <v>571.42899999999997</v>
      </c>
    </row>
    <row r="26" spans="1:4" ht="31.5" x14ac:dyDescent="0.25">
      <c r="A26" s="18" t="s">
        <v>48</v>
      </c>
      <c r="B26" s="19" t="s">
        <v>49</v>
      </c>
      <c r="C26" s="19"/>
      <c r="D26" s="23">
        <v>571.42899999999997</v>
      </c>
    </row>
    <row r="27" spans="1:4" ht="47.25" x14ac:dyDescent="0.25">
      <c r="A27" s="22" t="s">
        <v>50</v>
      </c>
      <c r="B27" s="21" t="s">
        <v>51</v>
      </c>
      <c r="C27" s="21" t="s">
        <v>39</v>
      </c>
      <c r="D27" s="24">
        <v>571.42899999999997</v>
      </c>
    </row>
    <row r="28" spans="1:4" ht="31.5" x14ac:dyDescent="0.25">
      <c r="A28" s="18" t="s">
        <v>52</v>
      </c>
      <c r="B28" s="19" t="s">
        <v>53</v>
      </c>
      <c r="C28" s="19"/>
      <c r="D28" s="23">
        <v>150</v>
      </c>
    </row>
    <row r="29" spans="1:4" ht="47.25" x14ac:dyDescent="0.25">
      <c r="A29" s="22" t="s">
        <v>54</v>
      </c>
      <c r="B29" s="21" t="s">
        <v>55</v>
      </c>
      <c r="C29" s="21" t="s">
        <v>39</v>
      </c>
      <c r="D29" s="24">
        <v>150</v>
      </c>
    </row>
    <row r="30" spans="1:4" ht="31.5" x14ac:dyDescent="0.25">
      <c r="A30" s="18" t="s">
        <v>56</v>
      </c>
      <c r="B30" s="19" t="s">
        <v>57</v>
      </c>
      <c r="C30" s="19"/>
      <c r="D30" s="23">
        <v>173.57599999999999</v>
      </c>
    </row>
    <row r="31" spans="1:4" ht="15.75" x14ac:dyDescent="0.25">
      <c r="A31" s="18" t="s">
        <v>58</v>
      </c>
      <c r="B31" s="19" t="s">
        <v>59</v>
      </c>
      <c r="C31" s="19"/>
      <c r="D31" s="23">
        <v>173.57599999999999</v>
      </c>
    </row>
    <row r="32" spans="1:4" ht="47.25" x14ac:dyDescent="0.25">
      <c r="A32" s="22" t="s">
        <v>60</v>
      </c>
      <c r="B32" s="21" t="s">
        <v>61</v>
      </c>
      <c r="C32" s="21" t="s">
        <v>45</v>
      </c>
      <c r="D32" s="24">
        <v>173.57599999999999</v>
      </c>
    </row>
    <row r="33" spans="1:4" ht="31.5" x14ac:dyDescent="0.25">
      <c r="A33" s="30" t="s">
        <v>62</v>
      </c>
      <c r="B33" s="31" t="s">
        <v>63</v>
      </c>
      <c r="C33" s="31"/>
      <c r="D33" s="32">
        <v>25700.446</v>
      </c>
    </row>
    <row r="34" spans="1:4" ht="47.25" x14ac:dyDescent="0.25">
      <c r="A34" s="18" t="s">
        <v>64</v>
      </c>
      <c r="B34" s="19" t="s">
        <v>65</v>
      </c>
      <c r="C34" s="19"/>
      <c r="D34" s="23">
        <v>25400.446</v>
      </c>
    </row>
    <row r="35" spans="1:4" ht="31.5" x14ac:dyDescent="0.25">
      <c r="A35" s="18" t="s">
        <v>66</v>
      </c>
      <c r="B35" s="19" t="s">
        <v>67</v>
      </c>
      <c r="C35" s="19"/>
      <c r="D35" s="23">
        <v>19592.637999999999</v>
      </c>
    </row>
    <row r="36" spans="1:4" ht="31.5" x14ac:dyDescent="0.25">
      <c r="A36" s="22" t="s">
        <v>66</v>
      </c>
      <c r="B36" s="21" t="s">
        <v>67</v>
      </c>
      <c r="C36" s="21" t="s">
        <v>21</v>
      </c>
      <c r="D36" s="24">
        <v>9558.5149999999994</v>
      </c>
    </row>
    <row r="37" spans="1:4" ht="31.5" x14ac:dyDescent="0.25">
      <c r="A37" s="22" t="s">
        <v>68</v>
      </c>
      <c r="B37" s="21" t="s">
        <v>69</v>
      </c>
      <c r="C37" s="21" t="s">
        <v>45</v>
      </c>
      <c r="D37" s="24">
        <v>1000</v>
      </c>
    </row>
    <row r="38" spans="1:4" ht="31.5" x14ac:dyDescent="0.25">
      <c r="A38" s="22" t="s">
        <v>68</v>
      </c>
      <c r="B38" s="21" t="s">
        <v>70</v>
      </c>
      <c r="C38" s="21" t="s">
        <v>21</v>
      </c>
      <c r="D38" s="24">
        <v>9003.1350000000002</v>
      </c>
    </row>
    <row r="39" spans="1:4" ht="31.5" x14ac:dyDescent="0.25">
      <c r="A39" s="22" t="s">
        <v>68</v>
      </c>
      <c r="B39" s="21" t="s">
        <v>70</v>
      </c>
      <c r="C39" s="21" t="s">
        <v>45</v>
      </c>
      <c r="D39" s="24">
        <v>30.988</v>
      </c>
    </row>
    <row r="40" spans="1:4" ht="31.5" x14ac:dyDescent="0.25">
      <c r="A40" s="18" t="s">
        <v>71</v>
      </c>
      <c r="B40" s="19" t="s">
        <v>72</v>
      </c>
      <c r="C40" s="19"/>
      <c r="D40" s="23">
        <v>2859.2950000000001</v>
      </c>
    </row>
    <row r="41" spans="1:4" ht="31.5" x14ac:dyDescent="0.25">
      <c r="A41" s="22" t="s">
        <v>71</v>
      </c>
      <c r="B41" s="21" t="s">
        <v>72</v>
      </c>
      <c r="C41" s="21" t="s">
        <v>21</v>
      </c>
      <c r="D41" s="24">
        <v>2859.2950000000001</v>
      </c>
    </row>
    <row r="42" spans="1:4" ht="15.75" x14ac:dyDescent="0.25">
      <c r="A42" s="18" t="s">
        <v>73</v>
      </c>
      <c r="B42" s="19" t="s">
        <v>74</v>
      </c>
      <c r="C42" s="19"/>
      <c r="D42" s="23">
        <v>448.42500000000001</v>
      </c>
    </row>
    <row r="43" spans="1:4" ht="15.75" x14ac:dyDescent="0.25">
      <c r="A43" s="22" t="s">
        <v>73</v>
      </c>
      <c r="B43" s="21" t="s">
        <v>75</v>
      </c>
      <c r="C43" s="21" t="s">
        <v>21</v>
      </c>
      <c r="D43" s="24">
        <v>448.42500000000001</v>
      </c>
    </row>
    <row r="44" spans="1:4" ht="47.25" x14ac:dyDescent="0.25">
      <c r="A44" s="22" t="s">
        <v>76</v>
      </c>
      <c r="B44" s="21" t="s">
        <v>77</v>
      </c>
      <c r="C44" s="21" t="s">
        <v>45</v>
      </c>
      <c r="D44" s="24">
        <v>0.216</v>
      </c>
    </row>
    <row r="45" spans="1:4" ht="15.75" x14ac:dyDescent="0.25">
      <c r="A45" s="18" t="s">
        <v>78</v>
      </c>
      <c r="B45" s="19" t="s">
        <v>79</v>
      </c>
      <c r="C45" s="19"/>
      <c r="D45" s="23">
        <v>1099.8720000000001</v>
      </c>
    </row>
    <row r="46" spans="1:4" ht="15.75" x14ac:dyDescent="0.25">
      <c r="A46" s="22" t="s">
        <v>78</v>
      </c>
      <c r="B46" s="21" t="s">
        <v>79</v>
      </c>
      <c r="C46" s="21" t="s">
        <v>21</v>
      </c>
      <c r="D46" s="24">
        <v>1099.8720000000001</v>
      </c>
    </row>
    <row r="47" spans="1:4" ht="31.5" x14ac:dyDescent="0.25">
      <c r="A47" s="22" t="s">
        <v>80</v>
      </c>
      <c r="B47" s="21" t="s">
        <v>81</v>
      </c>
      <c r="C47" s="21" t="s">
        <v>45</v>
      </c>
      <c r="D47" s="24">
        <v>1100</v>
      </c>
    </row>
    <row r="48" spans="1:4" ht="31.5" x14ac:dyDescent="0.25">
      <c r="A48" s="22" t="s">
        <v>82</v>
      </c>
      <c r="B48" s="21" t="s">
        <v>83</v>
      </c>
      <c r="C48" s="21" t="s">
        <v>45</v>
      </c>
      <c r="D48" s="24">
        <v>300</v>
      </c>
    </row>
    <row r="49" spans="1:4" ht="15.75" x14ac:dyDescent="0.25">
      <c r="A49" s="18" t="s">
        <v>84</v>
      </c>
      <c r="B49" s="19" t="s">
        <v>85</v>
      </c>
      <c r="C49" s="19"/>
      <c r="D49" s="23">
        <v>300</v>
      </c>
    </row>
    <row r="50" spans="1:4" ht="15.75" x14ac:dyDescent="0.25">
      <c r="A50" s="22" t="s">
        <v>86</v>
      </c>
      <c r="B50" s="21" t="s">
        <v>87</v>
      </c>
      <c r="C50" s="21" t="s">
        <v>45</v>
      </c>
      <c r="D50" s="24">
        <v>300</v>
      </c>
    </row>
    <row r="51" spans="1:4" ht="47.25" x14ac:dyDescent="0.25">
      <c r="A51" s="30" t="s">
        <v>88</v>
      </c>
      <c r="B51" s="31" t="s">
        <v>89</v>
      </c>
      <c r="C51" s="31"/>
      <c r="D51" s="32">
        <v>25279.257000000001</v>
      </c>
    </row>
    <row r="52" spans="1:4" ht="31.5" x14ac:dyDescent="0.25">
      <c r="A52" s="18" t="s">
        <v>90</v>
      </c>
      <c r="B52" s="19" t="s">
        <v>91</v>
      </c>
      <c r="C52" s="19"/>
      <c r="D52" s="23">
        <v>22556.885999999999</v>
      </c>
    </row>
    <row r="53" spans="1:4" ht="78.75" x14ac:dyDescent="0.25">
      <c r="A53" s="18" t="s">
        <v>272</v>
      </c>
      <c r="B53" s="19" t="s">
        <v>273</v>
      </c>
      <c r="C53" s="19"/>
      <c r="D53" s="23">
        <v>1000</v>
      </c>
    </row>
    <row r="54" spans="1:4" ht="78.75" x14ac:dyDescent="0.25">
      <c r="A54" s="22" t="s">
        <v>272</v>
      </c>
      <c r="B54" s="21" t="s">
        <v>273</v>
      </c>
      <c r="C54" s="21" t="s">
        <v>21</v>
      </c>
      <c r="D54" s="24">
        <v>1000</v>
      </c>
    </row>
    <row r="55" spans="1:4" ht="31.5" x14ac:dyDescent="0.25">
      <c r="A55" s="18" t="s">
        <v>274</v>
      </c>
      <c r="B55" s="19" t="s">
        <v>275</v>
      </c>
      <c r="C55" s="19"/>
      <c r="D55" s="23">
        <v>100</v>
      </c>
    </row>
    <row r="56" spans="1:4" ht="31.5" x14ac:dyDescent="0.25">
      <c r="A56" s="22" t="s">
        <v>274</v>
      </c>
      <c r="B56" s="21" t="s">
        <v>275</v>
      </c>
      <c r="C56" s="21" t="s">
        <v>21</v>
      </c>
      <c r="D56" s="24">
        <v>100</v>
      </c>
    </row>
    <row r="57" spans="1:4" ht="47.25" x14ac:dyDescent="0.25">
      <c r="A57" s="22" t="s">
        <v>92</v>
      </c>
      <c r="B57" s="21" t="s">
        <v>93</v>
      </c>
      <c r="C57" s="21" t="s">
        <v>95</v>
      </c>
      <c r="D57" s="24">
        <v>834.49800000000005</v>
      </c>
    </row>
    <row r="58" spans="1:4" ht="63" x14ac:dyDescent="0.25">
      <c r="A58" s="22" t="s">
        <v>96</v>
      </c>
      <c r="B58" s="21" t="s">
        <v>97</v>
      </c>
      <c r="C58" s="21" t="s">
        <v>95</v>
      </c>
      <c r="D58" s="24">
        <v>834.49800000000005</v>
      </c>
    </row>
    <row r="59" spans="1:4" ht="63" x14ac:dyDescent="0.25">
      <c r="A59" s="18" t="s">
        <v>276</v>
      </c>
      <c r="B59" s="19" t="s">
        <v>277</v>
      </c>
      <c r="C59" s="19"/>
      <c r="D59" s="23">
        <v>13099.6</v>
      </c>
    </row>
    <row r="60" spans="1:4" ht="110.25" x14ac:dyDescent="0.25">
      <c r="A60" s="20" t="s">
        <v>278</v>
      </c>
      <c r="B60" s="21" t="s">
        <v>279</v>
      </c>
      <c r="C60" s="21" t="s">
        <v>281</v>
      </c>
      <c r="D60" s="24">
        <v>5405.8</v>
      </c>
    </row>
    <row r="61" spans="1:4" ht="110.25" x14ac:dyDescent="0.25">
      <c r="A61" s="20" t="s">
        <v>278</v>
      </c>
      <c r="B61" s="21" t="s">
        <v>282</v>
      </c>
      <c r="C61" s="21" t="s">
        <v>281</v>
      </c>
      <c r="D61" s="24">
        <v>7693.8</v>
      </c>
    </row>
    <row r="62" spans="1:4" ht="15.75" x14ac:dyDescent="0.25">
      <c r="A62" s="18" t="s">
        <v>98</v>
      </c>
      <c r="B62" s="19" t="s">
        <v>99</v>
      </c>
      <c r="C62" s="19"/>
      <c r="D62" s="23">
        <v>1551</v>
      </c>
    </row>
    <row r="63" spans="1:4" ht="15.75" x14ac:dyDescent="0.25">
      <c r="A63" s="22" t="s">
        <v>98</v>
      </c>
      <c r="B63" s="21" t="s">
        <v>100</v>
      </c>
      <c r="C63" s="21" t="s">
        <v>45</v>
      </c>
      <c r="D63" s="24">
        <v>1551</v>
      </c>
    </row>
    <row r="64" spans="1:4" ht="31.5" x14ac:dyDescent="0.25">
      <c r="A64" s="18" t="s">
        <v>283</v>
      </c>
      <c r="B64" s="19" t="s">
        <v>284</v>
      </c>
      <c r="C64" s="19"/>
      <c r="D64" s="23">
        <v>3600</v>
      </c>
    </row>
    <row r="65" spans="1:4" ht="31.5" x14ac:dyDescent="0.25">
      <c r="A65" s="22" t="s">
        <v>283</v>
      </c>
      <c r="B65" s="21" t="s">
        <v>284</v>
      </c>
      <c r="C65" s="21" t="s">
        <v>281</v>
      </c>
      <c r="D65" s="24">
        <v>3600</v>
      </c>
    </row>
    <row r="66" spans="1:4" ht="31.5" x14ac:dyDescent="0.25">
      <c r="A66" s="22" t="s">
        <v>285</v>
      </c>
      <c r="B66" s="21" t="s">
        <v>407</v>
      </c>
      <c r="C66" s="21"/>
      <c r="D66" s="24"/>
    </row>
    <row r="67" spans="1:4" ht="31.5" x14ac:dyDescent="0.25">
      <c r="A67" s="22" t="s">
        <v>285</v>
      </c>
      <c r="B67" s="21" t="s">
        <v>407</v>
      </c>
      <c r="C67" s="21" t="s">
        <v>281</v>
      </c>
      <c r="D67" s="24">
        <v>1537.29</v>
      </c>
    </row>
    <row r="68" spans="1:4" ht="31.5" x14ac:dyDescent="0.25">
      <c r="A68" s="18" t="s">
        <v>101</v>
      </c>
      <c r="B68" s="19" t="s">
        <v>102</v>
      </c>
      <c r="C68" s="19"/>
      <c r="D68" s="23">
        <v>2722.3710000000001</v>
      </c>
    </row>
    <row r="69" spans="1:4" ht="31.5" x14ac:dyDescent="0.25">
      <c r="A69" s="18" t="s">
        <v>287</v>
      </c>
      <c r="B69" s="19" t="s">
        <v>288</v>
      </c>
      <c r="C69" s="19"/>
      <c r="D69" s="23">
        <v>381.50299999999999</v>
      </c>
    </row>
    <row r="70" spans="1:4" ht="31.5" x14ac:dyDescent="0.25">
      <c r="A70" s="22" t="s">
        <v>287</v>
      </c>
      <c r="B70" s="21" t="s">
        <v>288</v>
      </c>
      <c r="C70" s="21" t="s">
        <v>21</v>
      </c>
      <c r="D70" s="24">
        <v>381.50299999999999</v>
      </c>
    </row>
    <row r="71" spans="1:4" ht="31.5" x14ac:dyDescent="0.25">
      <c r="A71" s="18" t="s">
        <v>103</v>
      </c>
      <c r="B71" s="19" t="s">
        <v>104</v>
      </c>
      <c r="C71" s="19"/>
      <c r="D71" s="23">
        <v>77.141999999999996</v>
      </c>
    </row>
    <row r="72" spans="1:4" ht="31.5" x14ac:dyDescent="0.25">
      <c r="A72" s="22" t="s">
        <v>105</v>
      </c>
      <c r="B72" s="21" t="s">
        <v>106</v>
      </c>
      <c r="C72" s="21" t="s">
        <v>45</v>
      </c>
      <c r="D72" s="24">
        <v>77.141999999999996</v>
      </c>
    </row>
    <row r="73" spans="1:4" ht="15.75" x14ac:dyDescent="0.25">
      <c r="A73" s="18" t="s">
        <v>107</v>
      </c>
      <c r="B73" s="19" t="s">
        <v>108</v>
      </c>
      <c r="C73" s="19"/>
      <c r="D73" s="23">
        <v>176.458</v>
      </c>
    </row>
    <row r="74" spans="1:4" ht="47.25" x14ac:dyDescent="0.25">
      <c r="A74" s="22" t="s">
        <v>109</v>
      </c>
      <c r="B74" s="21" t="s">
        <v>110</v>
      </c>
      <c r="C74" s="21" t="s">
        <v>45</v>
      </c>
      <c r="D74" s="24">
        <v>108.86799999999999</v>
      </c>
    </row>
    <row r="75" spans="1:4" ht="31.5" x14ac:dyDescent="0.25">
      <c r="A75" s="18" t="s">
        <v>111</v>
      </c>
      <c r="B75" s="19" t="s">
        <v>112</v>
      </c>
      <c r="C75" s="19"/>
      <c r="D75" s="23">
        <v>354.858</v>
      </c>
    </row>
    <row r="76" spans="1:4" ht="31.5" x14ac:dyDescent="0.25">
      <c r="A76" s="22" t="s">
        <v>111</v>
      </c>
      <c r="B76" s="21" t="s">
        <v>112</v>
      </c>
      <c r="C76" s="21" t="s">
        <v>21</v>
      </c>
      <c r="D76" s="24">
        <v>304.858</v>
      </c>
    </row>
    <row r="77" spans="1:4" ht="31.5" x14ac:dyDescent="0.25">
      <c r="A77" s="22" t="s">
        <v>111</v>
      </c>
      <c r="B77" s="21" t="s">
        <v>113</v>
      </c>
      <c r="C77" s="21" t="s">
        <v>45</v>
      </c>
      <c r="D77" s="24">
        <v>50</v>
      </c>
    </row>
    <row r="78" spans="1:4" ht="15.75" x14ac:dyDescent="0.25">
      <c r="A78" s="18" t="s">
        <v>289</v>
      </c>
      <c r="B78" s="19" t="s">
        <v>290</v>
      </c>
      <c r="C78" s="19"/>
      <c r="D78" s="23">
        <v>1800</v>
      </c>
    </row>
    <row r="79" spans="1:4" ht="15.75" x14ac:dyDescent="0.25">
      <c r="A79" s="22" t="s">
        <v>289</v>
      </c>
      <c r="B79" s="21" t="s">
        <v>290</v>
      </c>
      <c r="C79" s="21" t="s">
        <v>21</v>
      </c>
      <c r="D79" s="24">
        <v>1800</v>
      </c>
    </row>
    <row r="80" spans="1:4" ht="31.5" x14ac:dyDescent="0.25">
      <c r="A80" s="30" t="s">
        <v>297</v>
      </c>
      <c r="B80" s="31" t="s">
        <v>298</v>
      </c>
      <c r="C80" s="31"/>
      <c r="D80" s="32">
        <v>405987.30699999997</v>
      </c>
    </row>
    <row r="81" spans="1:4" ht="31.5" x14ac:dyDescent="0.25">
      <c r="A81" s="18" t="s">
        <v>299</v>
      </c>
      <c r="B81" s="19" t="s">
        <v>300</v>
      </c>
      <c r="C81" s="19"/>
      <c r="D81" s="23">
        <v>143545.93299999999</v>
      </c>
    </row>
    <row r="82" spans="1:4" ht="31.5" x14ac:dyDescent="0.25">
      <c r="A82" s="18" t="s">
        <v>301</v>
      </c>
      <c r="B82" s="19" t="s">
        <v>302</v>
      </c>
      <c r="C82" s="19"/>
      <c r="D82" s="23">
        <v>143545.93299999999</v>
      </c>
    </row>
    <row r="83" spans="1:4" ht="31.5" x14ac:dyDescent="0.25">
      <c r="A83" s="22" t="s">
        <v>301</v>
      </c>
      <c r="B83" s="21" t="s">
        <v>302</v>
      </c>
      <c r="C83" s="21" t="s">
        <v>167</v>
      </c>
      <c r="D83" s="24">
        <v>58288.792999999998</v>
      </c>
    </row>
    <row r="84" spans="1:4" ht="47.25" x14ac:dyDescent="0.25">
      <c r="A84" s="22" t="s">
        <v>303</v>
      </c>
      <c r="B84" s="21" t="s">
        <v>304</v>
      </c>
      <c r="C84" s="21" t="s">
        <v>167</v>
      </c>
      <c r="D84" s="24">
        <f>5777.205+76784.535</f>
        <v>82561.740000000005</v>
      </c>
    </row>
    <row r="85" spans="1:4" ht="78.75" x14ac:dyDescent="0.25">
      <c r="A85" s="18" t="s">
        <v>305</v>
      </c>
      <c r="B85" s="19" t="s">
        <v>306</v>
      </c>
      <c r="C85" s="19"/>
      <c r="D85" s="23">
        <v>2563.1999999999998</v>
      </c>
    </row>
    <row r="86" spans="1:4" ht="78.75" x14ac:dyDescent="0.25">
      <c r="A86" s="22" t="s">
        <v>305</v>
      </c>
      <c r="B86" s="21" t="s">
        <v>307</v>
      </c>
      <c r="C86" s="21" t="s">
        <v>167</v>
      </c>
      <c r="D86" s="24">
        <f>18+2545.2</f>
        <v>2563.1999999999998</v>
      </c>
    </row>
    <row r="87" spans="1:4" ht="31.5" x14ac:dyDescent="0.25">
      <c r="A87" s="18" t="s">
        <v>308</v>
      </c>
      <c r="B87" s="19" t="s">
        <v>309</v>
      </c>
      <c r="C87" s="19"/>
      <c r="D87" s="23">
        <v>29</v>
      </c>
    </row>
    <row r="88" spans="1:4" ht="31.5" x14ac:dyDescent="0.25">
      <c r="A88" s="22" t="s">
        <v>308</v>
      </c>
      <c r="B88" s="21" t="s">
        <v>309</v>
      </c>
      <c r="C88" s="21" t="s">
        <v>167</v>
      </c>
      <c r="D88" s="24">
        <v>29</v>
      </c>
    </row>
    <row r="89" spans="1:4" ht="15.75" x14ac:dyDescent="0.25">
      <c r="A89" s="18" t="s">
        <v>310</v>
      </c>
      <c r="B89" s="19" t="s">
        <v>311</v>
      </c>
      <c r="C89" s="19"/>
      <c r="D89" s="23">
        <v>103.2</v>
      </c>
    </row>
    <row r="90" spans="1:4" ht="15.75" x14ac:dyDescent="0.25">
      <c r="A90" s="22" t="s">
        <v>310</v>
      </c>
      <c r="B90" s="21" t="s">
        <v>311</v>
      </c>
      <c r="C90" s="21" t="s">
        <v>167</v>
      </c>
      <c r="D90" s="24">
        <f>10.48+92.72</f>
        <v>103.2</v>
      </c>
    </row>
    <row r="91" spans="1:4" ht="31.5" x14ac:dyDescent="0.25">
      <c r="A91" s="18" t="s">
        <v>312</v>
      </c>
      <c r="B91" s="19" t="s">
        <v>313</v>
      </c>
      <c r="C91" s="19"/>
      <c r="D91" s="23">
        <v>218520.95300000001</v>
      </c>
    </row>
    <row r="92" spans="1:4" ht="31.5" x14ac:dyDescent="0.25">
      <c r="A92" s="18" t="s">
        <v>314</v>
      </c>
      <c r="B92" s="19" t="s">
        <v>315</v>
      </c>
      <c r="C92" s="19"/>
      <c r="D92" s="23">
        <v>209455.27600000001</v>
      </c>
    </row>
    <row r="93" spans="1:4" ht="31.5" x14ac:dyDescent="0.25">
      <c r="A93" s="22" t="s">
        <v>314</v>
      </c>
      <c r="B93" s="21" t="s">
        <v>315</v>
      </c>
      <c r="C93" s="21" t="s">
        <v>167</v>
      </c>
      <c r="D93" s="24">
        <v>43316.392999999996</v>
      </c>
    </row>
    <row r="94" spans="1:4" ht="47.25" x14ac:dyDescent="0.25">
      <c r="A94" s="22" t="s">
        <v>303</v>
      </c>
      <c r="B94" s="21" t="s">
        <v>316</v>
      </c>
      <c r="C94" s="21" t="s">
        <v>167</v>
      </c>
      <c r="D94" s="24">
        <f>149316.46+16326.6</f>
        <v>165643.06</v>
      </c>
    </row>
    <row r="95" spans="1:4" ht="78.75" x14ac:dyDescent="0.25">
      <c r="A95" s="18" t="s">
        <v>305</v>
      </c>
      <c r="B95" s="19" t="s">
        <v>317</v>
      </c>
      <c r="C95" s="19"/>
      <c r="D95" s="23">
        <v>357</v>
      </c>
    </row>
    <row r="96" spans="1:4" ht="78.75" x14ac:dyDescent="0.25">
      <c r="A96" s="22" t="s">
        <v>305</v>
      </c>
      <c r="B96" s="21" t="s">
        <v>318</v>
      </c>
      <c r="C96" s="21" t="s">
        <v>167</v>
      </c>
      <c r="D96" s="24">
        <f>76+281</f>
        <v>357</v>
      </c>
    </row>
    <row r="97" spans="1:4" ht="15.75" x14ac:dyDescent="0.25">
      <c r="A97" s="18" t="s">
        <v>310</v>
      </c>
      <c r="B97" s="19" t="s">
        <v>319</v>
      </c>
      <c r="C97" s="19"/>
      <c r="D97" s="23">
        <v>661</v>
      </c>
    </row>
    <row r="98" spans="1:4" ht="15.75" x14ac:dyDescent="0.25">
      <c r="A98" s="22" t="s">
        <v>310</v>
      </c>
      <c r="B98" s="21" t="s">
        <v>319</v>
      </c>
      <c r="C98" s="21" t="s">
        <v>167</v>
      </c>
      <c r="D98" s="24">
        <f>629+32</f>
        <v>661</v>
      </c>
    </row>
    <row r="99" spans="1:4" ht="31.5" x14ac:dyDescent="0.25">
      <c r="A99" s="18" t="s">
        <v>320</v>
      </c>
      <c r="B99" s="19" t="s">
        <v>321</v>
      </c>
      <c r="C99" s="19"/>
      <c r="D99" s="23">
        <v>25</v>
      </c>
    </row>
    <row r="100" spans="1:4" ht="31.5" x14ac:dyDescent="0.25">
      <c r="A100" s="22" t="s">
        <v>320</v>
      </c>
      <c r="B100" s="21" t="s">
        <v>321</v>
      </c>
      <c r="C100" s="21" t="s">
        <v>167</v>
      </c>
      <c r="D100" s="24">
        <v>25</v>
      </c>
    </row>
    <row r="101" spans="1:4" ht="47.25" x14ac:dyDescent="0.25">
      <c r="A101" s="18" t="s">
        <v>322</v>
      </c>
      <c r="B101" s="19" t="s">
        <v>323</v>
      </c>
      <c r="C101" s="19"/>
      <c r="D101" s="23">
        <v>8218.5</v>
      </c>
    </row>
    <row r="102" spans="1:4" ht="47.25" x14ac:dyDescent="0.25">
      <c r="A102" s="22" t="s">
        <v>322</v>
      </c>
      <c r="B102" s="21" t="s">
        <v>324</v>
      </c>
      <c r="C102" s="21" t="s">
        <v>167</v>
      </c>
      <c r="D102" s="24">
        <f>7597.79+620.71</f>
        <v>8218.5</v>
      </c>
    </row>
    <row r="103" spans="1:4" ht="15.75" x14ac:dyDescent="0.25">
      <c r="A103" s="18" t="s">
        <v>325</v>
      </c>
      <c r="B103" s="19" t="s">
        <v>326</v>
      </c>
      <c r="C103" s="19"/>
      <c r="D103" s="23">
        <v>300</v>
      </c>
    </row>
    <row r="104" spans="1:4" ht="15.75" x14ac:dyDescent="0.25">
      <c r="A104" s="22" t="s">
        <v>325</v>
      </c>
      <c r="B104" s="21" t="s">
        <v>326</v>
      </c>
      <c r="C104" s="21" t="s">
        <v>167</v>
      </c>
      <c r="D104" s="24">
        <v>300</v>
      </c>
    </row>
    <row r="105" spans="1:4" ht="15.75" x14ac:dyDescent="0.25">
      <c r="A105" s="18" t="s">
        <v>327</v>
      </c>
      <c r="B105" s="19" t="s">
        <v>328</v>
      </c>
      <c r="C105" s="19"/>
      <c r="D105" s="23">
        <v>24321.806</v>
      </c>
    </row>
    <row r="106" spans="1:4" ht="15.75" x14ac:dyDescent="0.25">
      <c r="A106" s="18" t="s">
        <v>329</v>
      </c>
      <c r="B106" s="19" t="s">
        <v>330</v>
      </c>
      <c r="C106" s="19"/>
      <c r="D106" s="23">
        <v>500</v>
      </c>
    </row>
    <row r="107" spans="1:4" ht="15.75" x14ac:dyDescent="0.25">
      <c r="A107" s="22" t="s">
        <v>329</v>
      </c>
      <c r="B107" s="21" t="s">
        <v>330</v>
      </c>
      <c r="C107" s="21" t="s">
        <v>95</v>
      </c>
      <c r="D107" s="24">
        <v>500</v>
      </c>
    </row>
    <row r="108" spans="1:4" ht="31.5" x14ac:dyDescent="0.25">
      <c r="A108" s="18" t="s">
        <v>331</v>
      </c>
      <c r="B108" s="19" t="s">
        <v>332</v>
      </c>
      <c r="C108" s="19"/>
      <c r="D108" s="23">
        <v>965.27300000000002</v>
      </c>
    </row>
    <row r="109" spans="1:4" ht="47.25" x14ac:dyDescent="0.25">
      <c r="A109" s="22" t="s">
        <v>333</v>
      </c>
      <c r="B109" s="21" t="s">
        <v>334</v>
      </c>
      <c r="C109" s="21" t="s">
        <v>95</v>
      </c>
      <c r="D109" s="24">
        <v>965.27300000000002</v>
      </c>
    </row>
    <row r="110" spans="1:4" ht="31.5" x14ac:dyDescent="0.25">
      <c r="A110" s="18" t="s">
        <v>301</v>
      </c>
      <c r="B110" s="19" t="s">
        <v>335</v>
      </c>
      <c r="C110" s="19"/>
      <c r="D110" s="23">
        <f>D111+D112</f>
        <v>22189.866000000002</v>
      </c>
    </row>
    <row r="111" spans="1:4" ht="31.5" x14ac:dyDescent="0.25">
      <c r="A111" s="22" t="s">
        <v>301</v>
      </c>
      <c r="B111" s="21" t="s">
        <v>335</v>
      </c>
      <c r="C111" s="21" t="s">
        <v>167</v>
      </c>
      <c r="D111" s="24">
        <v>20685.77</v>
      </c>
    </row>
    <row r="112" spans="1:4" ht="47.25" x14ac:dyDescent="0.25">
      <c r="A112" s="22" t="s">
        <v>192</v>
      </c>
      <c r="B112" s="21" t="s">
        <v>336</v>
      </c>
      <c r="C112" s="21" t="s">
        <v>167</v>
      </c>
      <c r="D112" s="24">
        <v>1504.096</v>
      </c>
    </row>
    <row r="113" spans="1:4" ht="15.75" x14ac:dyDescent="0.25">
      <c r="A113" s="18" t="s">
        <v>337</v>
      </c>
      <c r="B113" s="19" t="s">
        <v>338</v>
      </c>
      <c r="C113" s="19"/>
      <c r="D113" s="23">
        <f>D114</f>
        <v>666.66700000000003</v>
      </c>
    </row>
    <row r="114" spans="1:4" ht="47.25" x14ac:dyDescent="0.25">
      <c r="A114" s="22" t="s">
        <v>339</v>
      </c>
      <c r="B114" s="21" t="s">
        <v>340</v>
      </c>
      <c r="C114" s="21" t="s">
        <v>167</v>
      </c>
      <c r="D114" s="24">
        <v>666.66700000000003</v>
      </c>
    </row>
    <row r="115" spans="1:4" ht="31.5" x14ac:dyDescent="0.25">
      <c r="A115" s="18" t="s">
        <v>341</v>
      </c>
      <c r="B115" s="19" t="s">
        <v>342</v>
      </c>
      <c r="C115" s="19"/>
      <c r="D115" s="23">
        <v>1300.1500000000001</v>
      </c>
    </row>
    <row r="116" spans="1:4" ht="15.75" x14ac:dyDescent="0.25">
      <c r="A116" s="18" t="s">
        <v>343</v>
      </c>
      <c r="B116" s="19" t="s">
        <v>344</v>
      </c>
      <c r="C116" s="19"/>
      <c r="D116" s="23">
        <v>1143.5</v>
      </c>
    </row>
    <row r="117" spans="1:4" ht="15.75" x14ac:dyDescent="0.25">
      <c r="A117" s="22" t="s">
        <v>345</v>
      </c>
      <c r="B117" s="21" t="s">
        <v>346</v>
      </c>
      <c r="C117" s="21" t="s">
        <v>167</v>
      </c>
      <c r="D117" s="24">
        <f>740.699+402.801</f>
        <v>1143.5</v>
      </c>
    </row>
    <row r="118" spans="1:4" ht="31.5" x14ac:dyDescent="0.25">
      <c r="A118" s="18" t="s">
        <v>347</v>
      </c>
      <c r="B118" s="19" t="s">
        <v>348</v>
      </c>
      <c r="C118" s="19"/>
      <c r="D118" s="23">
        <v>156.65</v>
      </c>
    </row>
    <row r="119" spans="1:4" ht="31.5" x14ac:dyDescent="0.25">
      <c r="A119" s="22" t="s">
        <v>347</v>
      </c>
      <c r="B119" s="21" t="s">
        <v>348</v>
      </c>
      <c r="C119" s="21" t="s">
        <v>167</v>
      </c>
      <c r="D119" s="24">
        <v>156.65</v>
      </c>
    </row>
    <row r="120" spans="1:4" ht="31.5" x14ac:dyDescent="0.25">
      <c r="A120" s="18" t="s">
        <v>349</v>
      </c>
      <c r="B120" s="19" t="s">
        <v>350</v>
      </c>
      <c r="C120" s="19"/>
      <c r="D120" s="23">
        <v>18298.465</v>
      </c>
    </row>
    <row r="121" spans="1:4" ht="31.5" x14ac:dyDescent="0.25">
      <c r="A121" s="18" t="s">
        <v>351</v>
      </c>
      <c r="B121" s="19" t="s">
        <v>352</v>
      </c>
      <c r="C121" s="19"/>
      <c r="D121" s="23">
        <v>18298.465</v>
      </c>
    </row>
    <row r="122" spans="1:4" ht="31.5" x14ac:dyDescent="0.25">
      <c r="A122" s="22" t="s">
        <v>351</v>
      </c>
      <c r="B122" s="21" t="s">
        <v>352</v>
      </c>
      <c r="C122" s="21" t="s">
        <v>17</v>
      </c>
      <c r="D122" s="24">
        <f>12624.137+200+3812.49</f>
        <v>16636.627</v>
      </c>
    </row>
    <row r="123" spans="1:4" ht="31.5" x14ac:dyDescent="0.25">
      <c r="A123" s="22" t="s">
        <v>351</v>
      </c>
      <c r="B123" s="21" t="s">
        <v>352</v>
      </c>
      <c r="C123" s="21" t="s">
        <v>21</v>
      </c>
      <c r="D123" s="24">
        <f>371+1242.838</f>
        <v>1613.838</v>
      </c>
    </row>
    <row r="124" spans="1:4" ht="31.5" x14ac:dyDescent="0.25">
      <c r="A124" s="22" t="s">
        <v>351</v>
      </c>
      <c r="B124" s="21" t="s">
        <v>352</v>
      </c>
      <c r="C124" s="21" t="s">
        <v>39</v>
      </c>
      <c r="D124" s="24">
        <f>5.5+42.5</f>
        <v>48</v>
      </c>
    </row>
    <row r="125" spans="1:4" ht="31.5" x14ac:dyDescent="0.25">
      <c r="A125" s="30" t="s">
        <v>186</v>
      </c>
      <c r="B125" s="31" t="s">
        <v>187</v>
      </c>
      <c r="C125" s="31"/>
      <c r="D125" s="32">
        <v>86774.37</v>
      </c>
    </row>
    <row r="126" spans="1:4" ht="31.5" x14ac:dyDescent="0.25">
      <c r="A126" s="18" t="s">
        <v>188</v>
      </c>
      <c r="B126" s="19" t="s">
        <v>189</v>
      </c>
      <c r="C126" s="19"/>
      <c r="D126" s="23">
        <v>14242.2</v>
      </c>
    </row>
    <row r="127" spans="1:4" ht="15.75" x14ac:dyDescent="0.25">
      <c r="A127" s="18" t="s">
        <v>190</v>
      </c>
      <c r="B127" s="19" t="s">
        <v>191</v>
      </c>
      <c r="C127" s="19"/>
      <c r="D127" s="23">
        <f>D128+D129</f>
        <v>14242.2</v>
      </c>
    </row>
    <row r="128" spans="1:4" ht="15.75" x14ac:dyDescent="0.25">
      <c r="A128" s="22" t="s">
        <v>190</v>
      </c>
      <c r="B128" s="21" t="s">
        <v>191</v>
      </c>
      <c r="C128" s="21" t="s">
        <v>167</v>
      </c>
      <c r="D128" s="24">
        <v>12760.779</v>
      </c>
    </row>
    <row r="129" spans="1:4" ht="47.25" x14ac:dyDescent="0.25">
      <c r="A129" s="22" t="s">
        <v>192</v>
      </c>
      <c r="B129" s="21" t="s">
        <v>193</v>
      </c>
      <c r="C129" s="21" t="s">
        <v>167</v>
      </c>
      <c r="D129" s="24">
        <v>1481.421</v>
      </c>
    </row>
    <row r="130" spans="1:4" ht="15.75" x14ac:dyDescent="0.25">
      <c r="A130" s="18" t="s">
        <v>194</v>
      </c>
      <c r="B130" s="19" t="s">
        <v>195</v>
      </c>
      <c r="C130" s="19"/>
      <c r="D130" s="23">
        <v>15251.960999999999</v>
      </c>
    </row>
    <row r="131" spans="1:4" ht="15.75" x14ac:dyDescent="0.25">
      <c r="A131" s="18" t="s">
        <v>196</v>
      </c>
      <c r="B131" s="19" t="s">
        <v>197</v>
      </c>
      <c r="C131" s="19"/>
      <c r="D131" s="23">
        <v>281.09399999999999</v>
      </c>
    </row>
    <row r="132" spans="1:4" ht="15.75" x14ac:dyDescent="0.25">
      <c r="A132" s="22" t="s">
        <v>198</v>
      </c>
      <c r="B132" s="21" t="s">
        <v>199</v>
      </c>
      <c r="C132" s="21" t="s">
        <v>167</v>
      </c>
      <c r="D132" s="24">
        <v>281.09399999999999</v>
      </c>
    </row>
    <row r="133" spans="1:4" ht="15.75" x14ac:dyDescent="0.25">
      <c r="A133" s="18" t="s">
        <v>200</v>
      </c>
      <c r="B133" s="19" t="s">
        <v>201</v>
      </c>
      <c r="C133" s="19"/>
      <c r="D133" s="23">
        <v>7.42</v>
      </c>
    </row>
    <row r="134" spans="1:4" ht="15.75" x14ac:dyDescent="0.25">
      <c r="A134" s="22" t="s">
        <v>200</v>
      </c>
      <c r="B134" s="21" t="s">
        <v>201</v>
      </c>
      <c r="C134" s="21" t="s">
        <v>167</v>
      </c>
      <c r="D134" s="24">
        <v>7.42</v>
      </c>
    </row>
    <row r="135" spans="1:4" ht="31.5" x14ac:dyDescent="0.25">
      <c r="A135" s="18" t="s">
        <v>202</v>
      </c>
      <c r="B135" s="19" t="s">
        <v>203</v>
      </c>
      <c r="C135" s="19"/>
      <c r="D135" s="23">
        <v>5</v>
      </c>
    </row>
    <row r="136" spans="1:4" ht="31.5" x14ac:dyDescent="0.25">
      <c r="A136" s="22" t="s">
        <v>202</v>
      </c>
      <c r="B136" s="21" t="s">
        <v>203</v>
      </c>
      <c r="C136" s="21" t="s">
        <v>167</v>
      </c>
      <c r="D136" s="24">
        <v>5</v>
      </c>
    </row>
    <row r="137" spans="1:4" ht="15.75" x14ac:dyDescent="0.25">
      <c r="A137" s="18" t="s">
        <v>204</v>
      </c>
      <c r="B137" s="19" t="s">
        <v>205</v>
      </c>
      <c r="C137" s="19"/>
      <c r="D137" s="23">
        <f>D138+D139</f>
        <v>14708.447</v>
      </c>
    </row>
    <row r="138" spans="1:4" ht="15.75" x14ac:dyDescent="0.25">
      <c r="A138" s="22" t="s">
        <v>204</v>
      </c>
      <c r="B138" s="21" t="s">
        <v>205</v>
      </c>
      <c r="C138" s="21" t="s">
        <v>167</v>
      </c>
      <c r="D138" s="24">
        <v>9022.6509999999998</v>
      </c>
    </row>
    <row r="139" spans="1:4" ht="47.25" x14ac:dyDescent="0.25">
      <c r="A139" s="22" t="s">
        <v>206</v>
      </c>
      <c r="B139" s="21" t="s">
        <v>207</v>
      </c>
      <c r="C139" s="21" t="s">
        <v>167</v>
      </c>
      <c r="D139" s="24">
        <v>5685.7960000000003</v>
      </c>
    </row>
    <row r="140" spans="1:4" ht="31.5" x14ac:dyDescent="0.25">
      <c r="A140" s="22" t="s">
        <v>208</v>
      </c>
      <c r="B140" s="21" t="s">
        <v>209</v>
      </c>
      <c r="C140" s="21" t="s">
        <v>167</v>
      </c>
      <c r="D140" s="24">
        <v>250</v>
      </c>
    </row>
    <row r="141" spans="1:4" ht="15.75" x14ac:dyDescent="0.25">
      <c r="A141" s="18" t="s">
        <v>210</v>
      </c>
      <c r="B141" s="19" t="s">
        <v>211</v>
      </c>
      <c r="C141" s="19"/>
      <c r="D141" s="23">
        <v>2305.8679999999999</v>
      </c>
    </row>
    <row r="142" spans="1:4" ht="15.75" x14ac:dyDescent="0.25">
      <c r="A142" s="18" t="s">
        <v>204</v>
      </c>
      <c r="B142" s="19" t="s">
        <v>212</v>
      </c>
      <c r="C142" s="19"/>
      <c r="D142" s="23">
        <v>2305.8679999999999</v>
      </c>
    </row>
    <row r="143" spans="1:4" ht="15.75" x14ac:dyDescent="0.25">
      <c r="A143" s="22" t="s">
        <v>204</v>
      </c>
      <c r="B143" s="21" t="s">
        <v>212</v>
      </c>
      <c r="C143" s="21" t="s">
        <v>167</v>
      </c>
      <c r="D143" s="24">
        <v>1026.5640000000001</v>
      </c>
    </row>
    <row r="144" spans="1:4" ht="47.25" x14ac:dyDescent="0.25">
      <c r="A144" s="22" t="s">
        <v>206</v>
      </c>
      <c r="B144" s="21" t="s">
        <v>213</v>
      </c>
      <c r="C144" s="21" t="s">
        <v>167</v>
      </c>
      <c r="D144" s="24">
        <v>1279.3040000000001</v>
      </c>
    </row>
    <row r="145" spans="1:4" ht="31.5" x14ac:dyDescent="0.25">
      <c r="A145" s="18" t="s">
        <v>214</v>
      </c>
      <c r="B145" s="19" t="s">
        <v>215</v>
      </c>
      <c r="C145" s="19"/>
      <c r="D145" s="23">
        <v>30251.252</v>
      </c>
    </row>
    <row r="146" spans="1:4" ht="63" x14ac:dyDescent="0.25">
      <c r="A146" s="22" t="s">
        <v>216</v>
      </c>
      <c r="B146" s="21" t="s">
        <v>217</v>
      </c>
      <c r="C146" s="21" t="s">
        <v>167</v>
      </c>
      <c r="D146" s="24">
        <v>1165.4369999999999</v>
      </c>
    </row>
    <row r="147" spans="1:4" ht="15.75" x14ac:dyDescent="0.25">
      <c r="A147" s="18" t="s">
        <v>218</v>
      </c>
      <c r="B147" s="19" t="s">
        <v>219</v>
      </c>
      <c r="C147" s="19"/>
      <c r="D147" s="23">
        <f>D148+D149</f>
        <v>21677.491999999998</v>
      </c>
    </row>
    <row r="148" spans="1:4" ht="15.75" x14ac:dyDescent="0.25">
      <c r="A148" s="22" t="s">
        <v>218</v>
      </c>
      <c r="B148" s="21" t="s">
        <v>219</v>
      </c>
      <c r="C148" s="21" t="s">
        <v>167</v>
      </c>
      <c r="D148" s="24">
        <v>15423.116</v>
      </c>
    </row>
    <row r="149" spans="1:4" ht="47.25" x14ac:dyDescent="0.25">
      <c r="A149" s="22" t="s">
        <v>206</v>
      </c>
      <c r="B149" s="21" t="s">
        <v>220</v>
      </c>
      <c r="C149" s="21" t="s">
        <v>167</v>
      </c>
      <c r="D149" s="24">
        <v>6254.3760000000002</v>
      </c>
    </row>
    <row r="150" spans="1:4" ht="15.75" x14ac:dyDescent="0.25">
      <c r="A150" s="18" t="s">
        <v>221</v>
      </c>
      <c r="B150" s="19" t="s">
        <v>222</v>
      </c>
      <c r="C150" s="19"/>
      <c r="D150" s="23">
        <v>430</v>
      </c>
    </row>
    <row r="151" spans="1:4" ht="15.75" x14ac:dyDescent="0.25">
      <c r="A151" s="22" t="s">
        <v>221</v>
      </c>
      <c r="B151" s="21" t="s">
        <v>222</v>
      </c>
      <c r="C151" s="21" t="s">
        <v>167</v>
      </c>
      <c r="D151" s="24">
        <f>20+410</f>
        <v>430</v>
      </c>
    </row>
    <row r="152" spans="1:4" ht="15.75" x14ac:dyDescent="0.25">
      <c r="A152" s="18" t="s">
        <v>223</v>
      </c>
      <c r="B152" s="19" t="s">
        <v>224</v>
      </c>
      <c r="C152" s="19"/>
      <c r="D152" s="23">
        <v>54.34</v>
      </c>
    </row>
    <row r="153" spans="1:4" ht="31.5" x14ac:dyDescent="0.25">
      <c r="A153" s="22" t="s">
        <v>225</v>
      </c>
      <c r="B153" s="21" t="s">
        <v>226</v>
      </c>
      <c r="C153" s="21" t="s">
        <v>167</v>
      </c>
      <c r="D153" s="24">
        <v>54.34</v>
      </c>
    </row>
    <row r="154" spans="1:4" ht="15.75" x14ac:dyDescent="0.25">
      <c r="A154" s="18" t="s">
        <v>227</v>
      </c>
      <c r="B154" s="19" t="s">
        <v>228</v>
      </c>
      <c r="C154" s="19"/>
      <c r="D154" s="23">
        <v>333.66699999999997</v>
      </c>
    </row>
    <row r="155" spans="1:4" ht="47.25" x14ac:dyDescent="0.25">
      <c r="A155" s="22" t="s">
        <v>229</v>
      </c>
      <c r="B155" s="21" t="s">
        <v>230</v>
      </c>
      <c r="C155" s="21" t="s">
        <v>167</v>
      </c>
      <c r="D155" s="24">
        <v>333.66699999999997</v>
      </c>
    </row>
    <row r="156" spans="1:4" ht="15.75" x14ac:dyDescent="0.25">
      <c r="A156" s="18" t="s">
        <v>231</v>
      </c>
      <c r="B156" s="19" t="s">
        <v>232</v>
      </c>
      <c r="C156" s="19"/>
      <c r="D156" s="23">
        <v>6590.3159999999998</v>
      </c>
    </row>
    <row r="157" spans="1:4" ht="15.75" x14ac:dyDescent="0.25">
      <c r="A157" s="22" t="s">
        <v>231</v>
      </c>
      <c r="B157" s="21" t="s">
        <v>232</v>
      </c>
      <c r="C157" s="21" t="s">
        <v>167</v>
      </c>
      <c r="D157" s="24">
        <v>6590.3159999999998</v>
      </c>
    </row>
    <row r="158" spans="1:4" ht="31.5" x14ac:dyDescent="0.25">
      <c r="A158" s="18" t="s">
        <v>233</v>
      </c>
      <c r="B158" s="19" t="s">
        <v>234</v>
      </c>
      <c r="C158" s="19"/>
      <c r="D158" s="23">
        <v>5001.2719999999999</v>
      </c>
    </row>
    <row r="159" spans="1:4" ht="15.75" x14ac:dyDescent="0.25">
      <c r="A159" s="18" t="s">
        <v>235</v>
      </c>
      <c r="B159" s="19" t="s">
        <v>236</v>
      </c>
      <c r="C159" s="19"/>
      <c r="D159" s="23">
        <v>5001.2719999999999</v>
      </c>
    </row>
    <row r="160" spans="1:4" ht="15.75" x14ac:dyDescent="0.25">
      <c r="A160" s="22" t="s">
        <v>235</v>
      </c>
      <c r="B160" s="21" t="s">
        <v>236</v>
      </c>
      <c r="C160" s="21" t="s">
        <v>17</v>
      </c>
      <c r="D160" s="24">
        <f>3346.599+80+1010.673</f>
        <v>4437.2719999999999</v>
      </c>
    </row>
    <row r="161" spans="1:4" ht="15.75" x14ac:dyDescent="0.25">
      <c r="A161" s="22" t="s">
        <v>235</v>
      </c>
      <c r="B161" s="21" t="s">
        <v>236</v>
      </c>
      <c r="C161" s="21" t="s">
        <v>21</v>
      </c>
      <c r="D161" s="24">
        <f>349+215</f>
        <v>564</v>
      </c>
    </row>
    <row r="162" spans="1:4" ht="31.5" x14ac:dyDescent="0.25">
      <c r="A162" s="18" t="s">
        <v>237</v>
      </c>
      <c r="B162" s="19" t="s">
        <v>238</v>
      </c>
      <c r="C162" s="19"/>
      <c r="D162" s="23">
        <v>17120.455000000002</v>
      </c>
    </row>
    <row r="163" spans="1:4" ht="15.75" x14ac:dyDescent="0.25">
      <c r="A163" s="18" t="s">
        <v>239</v>
      </c>
      <c r="B163" s="19" t="s">
        <v>240</v>
      </c>
      <c r="C163" s="19"/>
      <c r="D163" s="23">
        <v>17120.455000000002</v>
      </c>
    </row>
    <row r="164" spans="1:4" ht="15.75" x14ac:dyDescent="0.25">
      <c r="A164" s="22" t="s">
        <v>239</v>
      </c>
      <c r="B164" s="21" t="s">
        <v>240</v>
      </c>
      <c r="C164" s="21" t="s">
        <v>167</v>
      </c>
      <c r="D164" s="24">
        <v>17120.455000000002</v>
      </c>
    </row>
    <row r="165" spans="1:4" ht="15.75" x14ac:dyDescent="0.25">
      <c r="A165" s="18" t="s">
        <v>241</v>
      </c>
      <c r="B165" s="19" t="s">
        <v>242</v>
      </c>
      <c r="C165" s="19"/>
      <c r="D165" s="23">
        <v>2601.3620000000001</v>
      </c>
    </row>
    <row r="166" spans="1:4" ht="15.75" x14ac:dyDescent="0.25">
      <c r="A166" s="18" t="s">
        <v>243</v>
      </c>
      <c r="B166" s="19" t="s">
        <v>244</v>
      </c>
      <c r="C166" s="19"/>
      <c r="D166" s="23">
        <f>D167</f>
        <v>1183.7270000000001</v>
      </c>
    </row>
    <row r="167" spans="1:4" ht="15.75" x14ac:dyDescent="0.25">
      <c r="A167" s="22" t="s">
        <v>243</v>
      </c>
      <c r="B167" s="21" t="s">
        <v>244</v>
      </c>
      <c r="C167" s="21" t="s">
        <v>167</v>
      </c>
      <c r="D167" s="24">
        <v>1183.7270000000001</v>
      </c>
    </row>
    <row r="168" spans="1:4" ht="15.75" x14ac:dyDescent="0.25">
      <c r="A168" s="18" t="s">
        <v>246</v>
      </c>
      <c r="B168" s="19" t="s">
        <v>247</v>
      </c>
      <c r="C168" s="19"/>
      <c r="D168" s="23">
        <v>422.62099999999998</v>
      </c>
    </row>
    <row r="169" spans="1:4" ht="31.5" x14ac:dyDescent="0.25">
      <c r="A169" s="22" t="s">
        <v>208</v>
      </c>
      <c r="B169" s="21" t="s">
        <v>248</v>
      </c>
      <c r="C169" s="21" t="s">
        <v>167</v>
      </c>
      <c r="D169" s="24">
        <v>422.62099999999998</v>
      </c>
    </row>
    <row r="170" spans="1:4" ht="31.5" x14ac:dyDescent="0.25">
      <c r="A170" s="30" t="s">
        <v>249</v>
      </c>
      <c r="B170" s="31" t="s">
        <v>250</v>
      </c>
      <c r="C170" s="31"/>
      <c r="D170" s="32">
        <v>8707.5759999999991</v>
      </c>
    </row>
    <row r="171" spans="1:4" ht="31.5" x14ac:dyDescent="0.25">
      <c r="A171" s="18" t="s">
        <v>251</v>
      </c>
      <c r="B171" s="19" t="s">
        <v>252</v>
      </c>
      <c r="C171" s="19"/>
      <c r="D171" s="23">
        <v>33.332999999999998</v>
      </c>
    </row>
    <row r="172" spans="1:4" ht="31.5" x14ac:dyDescent="0.25">
      <c r="A172" s="22" t="s">
        <v>253</v>
      </c>
      <c r="B172" s="21" t="s">
        <v>254</v>
      </c>
      <c r="C172" s="21" t="s">
        <v>45</v>
      </c>
      <c r="D172" s="24">
        <v>33.332999999999998</v>
      </c>
    </row>
    <row r="173" spans="1:4" ht="15.75" x14ac:dyDescent="0.25">
      <c r="A173" s="18" t="s">
        <v>255</v>
      </c>
      <c r="B173" s="19" t="s">
        <v>256</v>
      </c>
      <c r="C173" s="19"/>
      <c r="D173" s="23">
        <v>250</v>
      </c>
    </row>
    <row r="174" spans="1:4" ht="47.25" x14ac:dyDescent="0.25">
      <c r="A174" s="18" t="s">
        <v>257</v>
      </c>
      <c r="B174" s="19" t="s">
        <v>258</v>
      </c>
      <c r="C174" s="19"/>
      <c r="D174" s="23">
        <v>250</v>
      </c>
    </row>
    <row r="175" spans="1:4" ht="47.25" x14ac:dyDescent="0.25">
      <c r="A175" s="22" t="s">
        <v>257</v>
      </c>
      <c r="B175" s="21" t="s">
        <v>258</v>
      </c>
      <c r="C175" s="21" t="s">
        <v>167</v>
      </c>
      <c r="D175" s="24">
        <v>250</v>
      </c>
    </row>
    <row r="176" spans="1:4" ht="15.75" x14ac:dyDescent="0.25">
      <c r="A176" s="18" t="s">
        <v>259</v>
      </c>
      <c r="B176" s="19" t="s">
        <v>260</v>
      </c>
      <c r="C176" s="19"/>
      <c r="D176" s="23">
        <v>550</v>
      </c>
    </row>
    <row r="177" spans="1:4" ht="31.5" x14ac:dyDescent="0.25">
      <c r="A177" s="18" t="s">
        <v>261</v>
      </c>
      <c r="B177" s="19" t="s">
        <v>262</v>
      </c>
      <c r="C177" s="19"/>
      <c r="D177" s="23">
        <v>550</v>
      </c>
    </row>
    <row r="178" spans="1:4" ht="31.5" x14ac:dyDescent="0.25">
      <c r="A178" s="22" t="s">
        <v>261</v>
      </c>
      <c r="B178" s="21" t="s">
        <v>262</v>
      </c>
      <c r="C178" s="21" t="s">
        <v>167</v>
      </c>
      <c r="D178" s="24">
        <v>550</v>
      </c>
    </row>
    <row r="179" spans="1:4" ht="15.75" x14ac:dyDescent="0.25">
      <c r="A179" s="18" t="s">
        <v>263</v>
      </c>
      <c r="B179" s="19" t="s">
        <v>264</v>
      </c>
      <c r="C179" s="19"/>
      <c r="D179" s="23">
        <v>7874.2430000000004</v>
      </c>
    </row>
    <row r="180" spans="1:4" ht="15.75" x14ac:dyDescent="0.25">
      <c r="A180" s="18" t="s">
        <v>265</v>
      </c>
      <c r="B180" s="19" t="s">
        <v>266</v>
      </c>
      <c r="C180" s="19"/>
      <c r="D180" s="23">
        <v>7874.2430000000004</v>
      </c>
    </row>
    <row r="181" spans="1:4" ht="15.75" x14ac:dyDescent="0.25">
      <c r="A181" s="22" t="s">
        <v>265</v>
      </c>
      <c r="B181" s="21" t="s">
        <v>266</v>
      </c>
      <c r="C181" s="21" t="s">
        <v>167</v>
      </c>
      <c r="D181" s="24">
        <v>7543.5680000000002</v>
      </c>
    </row>
    <row r="182" spans="1:4" ht="47.25" x14ac:dyDescent="0.25">
      <c r="A182" s="22" t="s">
        <v>192</v>
      </c>
      <c r="B182" s="21" t="s">
        <v>267</v>
      </c>
      <c r="C182" s="21" t="s">
        <v>167</v>
      </c>
      <c r="D182" s="24">
        <v>330.67500000000001</v>
      </c>
    </row>
    <row r="183" spans="1:4" ht="31.5" x14ac:dyDescent="0.25">
      <c r="A183" s="30" t="s">
        <v>114</v>
      </c>
      <c r="B183" s="31" t="s">
        <v>115</v>
      </c>
      <c r="C183" s="31"/>
      <c r="D183" s="32">
        <v>86178.005999999994</v>
      </c>
    </row>
    <row r="184" spans="1:4" ht="31.5" x14ac:dyDescent="0.25">
      <c r="A184" s="18" t="s">
        <v>116</v>
      </c>
      <c r="B184" s="19" t="s">
        <v>117</v>
      </c>
      <c r="C184" s="19"/>
      <c r="D184" s="23">
        <v>10</v>
      </c>
    </row>
    <row r="185" spans="1:4" ht="15.75" x14ac:dyDescent="0.25">
      <c r="A185" s="18" t="s">
        <v>118</v>
      </c>
      <c r="B185" s="19" t="s">
        <v>119</v>
      </c>
      <c r="C185" s="19"/>
      <c r="D185" s="23">
        <v>5</v>
      </c>
    </row>
    <row r="186" spans="1:4" ht="15.75" x14ac:dyDescent="0.25">
      <c r="A186" s="22" t="s">
        <v>118</v>
      </c>
      <c r="B186" s="21" t="s">
        <v>119</v>
      </c>
      <c r="C186" s="21" t="s">
        <v>21</v>
      </c>
      <c r="D186" s="24">
        <v>5</v>
      </c>
    </row>
    <row r="187" spans="1:4" ht="15.75" x14ac:dyDescent="0.25">
      <c r="A187" s="18" t="s">
        <v>120</v>
      </c>
      <c r="B187" s="19" t="s">
        <v>121</v>
      </c>
      <c r="C187" s="19"/>
      <c r="D187" s="23">
        <v>5</v>
      </c>
    </row>
    <row r="188" spans="1:4" ht="15.75" x14ac:dyDescent="0.25">
      <c r="A188" s="22" t="s">
        <v>120</v>
      </c>
      <c r="B188" s="21" t="s">
        <v>121</v>
      </c>
      <c r="C188" s="21" t="s">
        <v>21</v>
      </c>
      <c r="D188" s="24">
        <v>5</v>
      </c>
    </row>
    <row r="189" spans="1:4" ht="31.5" x14ac:dyDescent="0.25">
      <c r="A189" s="18" t="s">
        <v>122</v>
      </c>
      <c r="B189" s="19" t="s">
        <v>123</v>
      </c>
      <c r="C189" s="19"/>
      <c r="D189" s="23">
        <v>10</v>
      </c>
    </row>
    <row r="190" spans="1:4" ht="31.5" x14ac:dyDescent="0.25">
      <c r="A190" s="18" t="s">
        <v>124</v>
      </c>
      <c r="B190" s="19" t="s">
        <v>125</v>
      </c>
      <c r="C190" s="19"/>
      <c r="D190" s="23">
        <v>10</v>
      </c>
    </row>
    <row r="191" spans="1:4" ht="31.5" x14ac:dyDescent="0.25">
      <c r="A191" s="22" t="s">
        <v>124</v>
      </c>
      <c r="B191" s="21" t="s">
        <v>125</v>
      </c>
      <c r="C191" s="21" t="s">
        <v>21</v>
      </c>
      <c r="D191" s="24">
        <v>10</v>
      </c>
    </row>
    <row r="192" spans="1:4" ht="31.5" x14ac:dyDescent="0.25">
      <c r="A192" s="18" t="s">
        <v>126</v>
      </c>
      <c r="B192" s="19" t="s">
        <v>127</v>
      </c>
      <c r="C192" s="19"/>
      <c r="D192" s="23">
        <v>20</v>
      </c>
    </row>
    <row r="193" spans="1:4" ht="47.25" x14ac:dyDescent="0.25">
      <c r="A193" s="18" t="s">
        <v>128</v>
      </c>
      <c r="B193" s="19" t="s">
        <v>129</v>
      </c>
      <c r="C193" s="19"/>
      <c r="D193" s="23">
        <v>20</v>
      </c>
    </row>
    <row r="194" spans="1:4" ht="47.25" x14ac:dyDescent="0.25">
      <c r="A194" s="22" t="s">
        <v>128</v>
      </c>
      <c r="B194" s="21" t="s">
        <v>129</v>
      </c>
      <c r="C194" s="21" t="s">
        <v>21</v>
      </c>
      <c r="D194" s="24">
        <v>20</v>
      </c>
    </row>
    <row r="195" spans="1:4" ht="31.5" x14ac:dyDescent="0.25">
      <c r="A195" s="18" t="s">
        <v>291</v>
      </c>
      <c r="B195" s="19" t="s">
        <v>292</v>
      </c>
      <c r="C195" s="19"/>
      <c r="D195" s="23">
        <v>5314.3239999999996</v>
      </c>
    </row>
    <row r="196" spans="1:4" ht="15.75" x14ac:dyDescent="0.25">
      <c r="A196" s="18" t="s">
        <v>293</v>
      </c>
      <c r="B196" s="19" t="s">
        <v>294</v>
      </c>
      <c r="C196" s="19"/>
      <c r="D196" s="23">
        <v>5314.3239999999996</v>
      </c>
    </row>
    <row r="197" spans="1:4" ht="15.75" x14ac:dyDescent="0.25">
      <c r="A197" s="22" t="s">
        <v>293</v>
      </c>
      <c r="B197" s="21" t="s">
        <v>294</v>
      </c>
      <c r="C197" s="21" t="s">
        <v>17</v>
      </c>
      <c r="D197" s="24">
        <f>3586.806+150+1083.216</f>
        <v>4820.0219999999999</v>
      </c>
    </row>
    <row r="198" spans="1:4" ht="15.75" x14ac:dyDescent="0.25">
      <c r="A198" s="22" t="s">
        <v>293</v>
      </c>
      <c r="B198" s="21" t="s">
        <v>294</v>
      </c>
      <c r="C198" s="21" t="s">
        <v>21</v>
      </c>
      <c r="D198" s="24">
        <f>212+136</f>
        <v>348</v>
      </c>
    </row>
    <row r="199" spans="1:4" ht="15.75" x14ac:dyDescent="0.25">
      <c r="A199" s="22" t="s">
        <v>293</v>
      </c>
      <c r="B199" s="21" t="s">
        <v>294</v>
      </c>
      <c r="C199" s="21" t="s">
        <v>39</v>
      </c>
      <c r="D199" s="24">
        <f>1+145.302</f>
        <v>146.30199999999999</v>
      </c>
    </row>
    <row r="200" spans="1:4" ht="15.75" x14ac:dyDescent="0.25">
      <c r="A200" s="18" t="s">
        <v>367</v>
      </c>
      <c r="B200" s="19" t="s">
        <v>368</v>
      </c>
      <c r="C200" s="19"/>
      <c r="D200" s="23">
        <v>44640.987999999998</v>
      </c>
    </row>
    <row r="201" spans="1:4" ht="47.25" x14ac:dyDescent="0.25">
      <c r="A201" s="18" t="s">
        <v>369</v>
      </c>
      <c r="B201" s="19" t="s">
        <v>370</v>
      </c>
      <c r="C201" s="19"/>
      <c r="D201" s="23">
        <v>595.9</v>
      </c>
    </row>
    <row r="202" spans="1:4" ht="47.25" x14ac:dyDescent="0.25">
      <c r="A202" s="22" t="s">
        <v>369</v>
      </c>
      <c r="B202" s="21" t="s">
        <v>371</v>
      </c>
      <c r="C202" s="21" t="s">
        <v>45</v>
      </c>
      <c r="D202" s="24">
        <v>595.9</v>
      </c>
    </row>
    <row r="203" spans="1:4" ht="15.75" x14ac:dyDescent="0.25">
      <c r="A203" s="18" t="s">
        <v>372</v>
      </c>
      <c r="B203" s="19" t="s">
        <v>373</v>
      </c>
      <c r="C203" s="19"/>
      <c r="D203" s="23">
        <v>24650.14</v>
      </c>
    </row>
    <row r="204" spans="1:4" ht="15.75" x14ac:dyDescent="0.25">
      <c r="A204" s="22" t="s">
        <v>372</v>
      </c>
      <c r="B204" s="21" t="s">
        <v>373</v>
      </c>
      <c r="C204" s="21" t="s">
        <v>45</v>
      </c>
      <c r="D204" s="24">
        <v>24650.14</v>
      </c>
    </row>
    <row r="205" spans="1:4" ht="15.75" x14ac:dyDescent="0.25">
      <c r="A205" s="18" t="s">
        <v>374</v>
      </c>
      <c r="B205" s="19" t="s">
        <v>375</v>
      </c>
      <c r="C205" s="19"/>
      <c r="D205" s="23">
        <v>11717.948</v>
      </c>
    </row>
    <row r="206" spans="1:4" ht="15.75" x14ac:dyDescent="0.25">
      <c r="A206" s="22" t="s">
        <v>374</v>
      </c>
      <c r="B206" s="21" t="s">
        <v>375</v>
      </c>
      <c r="C206" s="21" t="s">
        <v>17</v>
      </c>
      <c r="D206" s="24">
        <f>8350.509+273+2521.854</f>
        <v>11145.362999999999</v>
      </c>
    </row>
    <row r="207" spans="1:4" ht="15.75" x14ac:dyDescent="0.25">
      <c r="A207" s="22" t="s">
        <v>374</v>
      </c>
      <c r="B207" s="21" t="s">
        <v>375</v>
      </c>
      <c r="C207" s="21" t="s">
        <v>21</v>
      </c>
      <c r="D207" s="24">
        <f>205.7+345.642</f>
        <v>551.34199999999998</v>
      </c>
    </row>
    <row r="208" spans="1:4" ht="15.75" x14ac:dyDescent="0.25">
      <c r="A208" s="22" t="s">
        <v>374</v>
      </c>
      <c r="B208" s="21" t="s">
        <v>375</v>
      </c>
      <c r="C208" s="21" t="s">
        <v>39</v>
      </c>
      <c r="D208" s="24">
        <f>1+1.23</f>
        <v>2.23</v>
      </c>
    </row>
    <row r="209" spans="1:4" ht="31.5" x14ac:dyDescent="0.25">
      <c r="A209" s="22" t="s">
        <v>18</v>
      </c>
      <c r="B209" s="21" t="s">
        <v>376</v>
      </c>
      <c r="C209" s="21" t="s">
        <v>21</v>
      </c>
      <c r="D209" s="24">
        <v>19.013000000000002</v>
      </c>
    </row>
    <row r="210" spans="1:4" ht="31.5" x14ac:dyDescent="0.25">
      <c r="A210" s="18" t="s">
        <v>377</v>
      </c>
      <c r="B210" s="19" t="s">
        <v>378</v>
      </c>
      <c r="C210" s="19"/>
      <c r="D210" s="23">
        <v>7677</v>
      </c>
    </row>
    <row r="211" spans="1:4" ht="31.5" x14ac:dyDescent="0.25">
      <c r="A211" s="22" t="s">
        <v>377</v>
      </c>
      <c r="B211" s="21" t="s">
        <v>378</v>
      </c>
      <c r="C211" s="21" t="s">
        <v>45</v>
      </c>
      <c r="D211" s="24">
        <v>7677</v>
      </c>
    </row>
    <row r="212" spans="1:4" ht="15.75" x14ac:dyDescent="0.25">
      <c r="A212" s="18" t="s">
        <v>130</v>
      </c>
      <c r="B212" s="19" t="s">
        <v>131</v>
      </c>
      <c r="C212" s="19"/>
      <c r="D212" s="23">
        <v>36182.694000000003</v>
      </c>
    </row>
    <row r="213" spans="1:4" ht="31.5" x14ac:dyDescent="0.25">
      <c r="A213" s="18" t="s">
        <v>132</v>
      </c>
      <c r="B213" s="19" t="s">
        <v>133</v>
      </c>
      <c r="C213" s="19"/>
      <c r="D213" s="23">
        <f>D214+D215</f>
        <v>36036.694000000003</v>
      </c>
    </row>
    <row r="214" spans="1:4" ht="31.5" x14ac:dyDescent="0.25">
      <c r="A214" s="22" t="s">
        <v>132</v>
      </c>
      <c r="B214" s="21" t="s">
        <v>133</v>
      </c>
      <c r="C214" s="21" t="s">
        <v>17</v>
      </c>
      <c r="D214" s="24">
        <f>23113.82+400+6980.374</f>
        <v>30494.194</v>
      </c>
    </row>
    <row r="215" spans="1:4" ht="31.5" x14ac:dyDescent="0.25">
      <c r="A215" s="22" t="s">
        <v>132</v>
      </c>
      <c r="B215" s="21" t="s">
        <v>133</v>
      </c>
      <c r="C215" s="21" t="s">
        <v>21</v>
      </c>
      <c r="D215" s="24">
        <v>5542.5</v>
      </c>
    </row>
    <row r="216" spans="1:4" ht="31.5" x14ac:dyDescent="0.25">
      <c r="A216" s="30" t="s">
        <v>134</v>
      </c>
      <c r="B216" s="31" t="s">
        <v>135</v>
      </c>
      <c r="C216" s="31"/>
      <c r="D216" s="32">
        <v>10171.615</v>
      </c>
    </row>
    <row r="217" spans="1:4" ht="15.75" x14ac:dyDescent="0.25">
      <c r="A217" s="18" t="s">
        <v>353</v>
      </c>
      <c r="B217" s="19" t="s">
        <v>354</v>
      </c>
      <c r="C217" s="19"/>
      <c r="D217" s="23">
        <v>2387</v>
      </c>
    </row>
    <row r="218" spans="1:4" ht="63" x14ac:dyDescent="0.25">
      <c r="A218" s="22" t="s">
        <v>355</v>
      </c>
      <c r="B218" s="21" t="s">
        <v>356</v>
      </c>
      <c r="C218" s="21" t="s">
        <v>95</v>
      </c>
      <c r="D218" s="24">
        <v>2387</v>
      </c>
    </row>
    <row r="219" spans="1:4" ht="15.75" x14ac:dyDescent="0.25">
      <c r="A219" s="18" t="s">
        <v>357</v>
      </c>
      <c r="B219" s="19" t="s">
        <v>358</v>
      </c>
      <c r="C219" s="19"/>
      <c r="D219" s="23">
        <v>155</v>
      </c>
    </row>
    <row r="220" spans="1:4" ht="15.75" x14ac:dyDescent="0.25">
      <c r="A220" s="18" t="s">
        <v>359</v>
      </c>
      <c r="B220" s="19" t="s">
        <v>360</v>
      </c>
      <c r="C220" s="19"/>
      <c r="D220" s="23">
        <v>155</v>
      </c>
    </row>
    <row r="221" spans="1:4" ht="15.75" x14ac:dyDescent="0.25">
      <c r="A221" s="22" t="s">
        <v>359</v>
      </c>
      <c r="B221" s="21" t="s">
        <v>360</v>
      </c>
      <c r="C221" s="21" t="s">
        <v>167</v>
      </c>
      <c r="D221" s="24">
        <v>155</v>
      </c>
    </row>
    <row r="222" spans="1:4" ht="15.75" x14ac:dyDescent="0.25">
      <c r="A222" s="18" t="s">
        <v>136</v>
      </c>
      <c r="B222" s="19" t="s">
        <v>137</v>
      </c>
      <c r="C222" s="19"/>
      <c r="D222" s="23">
        <v>2021.971</v>
      </c>
    </row>
    <row r="223" spans="1:4" ht="15.75" x14ac:dyDescent="0.25">
      <c r="A223" s="18" t="s">
        <v>138</v>
      </c>
      <c r="B223" s="19" t="s">
        <v>139</v>
      </c>
      <c r="C223" s="19"/>
      <c r="D223" s="23">
        <f>D224</f>
        <v>411.25400000000002</v>
      </c>
    </row>
    <row r="224" spans="1:4" ht="15.75" x14ac:dyDescent="0.25">
      <c r="A224" s="22" t="s">
        <v>138</v>
      </c>
      <c r="B224" s="21" t="s">
        <v>139</v>
      </c>
      <c r="C224" s="21" t="s">
        <v>21</v>
      </c>
      <c r="D224" s="24">
        <v>411.25400000000002</v>
      </c>
    </row>
    <row r="225" spans="1:4" ht="47.25" x14ac:dyDescent="0.25">
      <c r="A225" s="22" t="s">
        <v>140</v>
      </c>
      <c r="B225" s="21" t="s">
        <v>141</v>
      </c>
      <c r="C225" s="21" t="s">
        <v>21</v>
      </c>
      <c r="D225" s="24">
        <v>411.25400000000002</v>
      </c>
    </row>
    <row r="226" spans="1:4" ht="15.75" x14ac:dyDescent="0.25">
      <c r="A226" s="18" t="s">
        <v>142</v>
      </c>
      <c r="B226" s="19" t="s">
        <v>143</v>
      </c>
      <c r="C226" s="19"/>
      <c r="D226" s="23">
        <v>3</v>
      </c>
    </row>
    <row r="227" spans="1:4" ht="15.75" x14ac:dyDescent="0.25">
      <c r="A227" s="22" t="s">
        <v>142</v>
      </c>
      <c r="B227" s="21" t="s">
        <v>143</v>
      </c>
      <c r="C227" s="21" t="s">
        <v>21</v>
      </c>
      <c r="D227" s="24">
        <v>3</v>
      </c>
    </row>
    <row r="228" spans="1:4" ht="47.25" x14ac:dyDescent="0.25">
      <c r="A228" s="22" t="s">
        <v>361</v>
      </c>
      <c r="B228" s="21" t="s">
        <v>362</v>
      </c>
      <c r="C228" s="21"/>
      <c r="D228" s="24">
        <f>D229</f>
        <v>1607.7170000000001</v>
      </c>
    </row>
    <row r="229" spans="1:4" ht="47.25" x14ac:dyDescent="0.25">
      <c r="A229" s="22" t="s">
        <v>361</v>
      </c>
      <c r="B229" s="21" t="s">
        <v>362</v>
      </c>
      <c r="C229" s="21" t="s">
        <v>167</v>
      </c>
      <c r="D229" s="24">
        <v>1607.7170000000001</v>
      </c>
    </row>
    <row r="230" spans="1:4" ht="15.75" x14ac:dyDescent="0.25">
      <c r="A230" s="18" t="s">
        <v>144</v>
      </c>
      <c r="B230" s="19" t="s">
        <v>145</v>
      </c>
      <c r="C230" s="19"/>
      <c r="D230" s="23">
        <v>5575.6440000000002</v>
      </c>
    </row>
    <row r="231" spans="1:4" ht="31.5" x14ac:dyDescent="0.25">
      <c r="A231" s="18" t="s">
        <v>146</v>
      </c>
      <c r="B231" s="19" t="s">
        <v>147</v>
      </c>
      <c r="C231" s="19"/>
      <c r="D231" s="23">
        <v>330</v>
      </c>
    </row>
    <row r="232" spans="1:4" ht="31.5" x14ac:dyDescent="0.25">
      <c r="A232" s="22" t="s">
        <v>146</v>
      </c>
      <c r="B232" s="21" t="s">
        <v>147</v>
      </c>
      <c r="C232" s="21" t="s">
        <v>21</v>
      </c>
      <c r="D232" s="24">
        <v>30</v>
      </c>
    </row>
    <row r="233" spans="1:4" ht="15.75" x14ac:dyDescent="0.25">
      <c r="A233" s="22" t="s">
        <v>148</v>
      </c>
      <c r="B233" s="21" t="s">
        <v>149</v>
      </c>
      <c r="C233" s="21" t="s">
        <v>45</v>
      </c>
      <c r="D233" s="24">
        <v>300</v>
      </c>
    </row>
    <row r="234" spans="1:4" ht="31.5" x14ac:dyDescent="0.25">
      <c r="A234" s="22" t="s">
        <v>268</v>
      </c>
      <c r="B234" s="21"/>
      <c r="C234" s="21" t="s">
        <v>167</v>
      </c>
      <c r="D234" s="24">
        <v>5245.6440000000002</v>
      </c>
    </row>
    <row r="235" spans="1:4" ht="15.75" x14ac:dyDescent="0.25">
      <c r="A235" s="18" t="s">
        <v>150</v>
      </c>
      <c r="B235" s="19" t="s">
        <v>151</v>
      </c>
      <c r="C235" s="19"/>
      <c r="D235" s="23">
        <v>32</v>
      </c>
    </row>
    <row r="236" spans="1:4" ht="31.5" x14ac:dyDescent="0.25">
      <c r="A236" s="18" t="s">
        <v>152</v>
      </c>
      <c r="B236" s="19" t="s">
        <v>153</v>
      </c>
      <c r="C236" s="19"/>
      <c r="D236" s="23">
        <v>1</v>
      </c>
    </row>
    <row r="237" spans="1:4" ht="31.5" x14ac:dyDescent="0.25">
      <c r="A237" s="22" t="s">
        <v>152</v>
      </c>
      <c r="B237" s="21" t="s">
        <v>153</v>
      </c>
      <c r="C237" s="21" t="s">
        <v>21</v>
      </c>
      <c r="D237" s="24">
        <v>1</v>
      </c>
    </row>
    <row r="238" spans="1:4" ht="31.5" x14ac:dyDescent="0.25">
      <c r="A238" s="18" t="s">
        <v>154</v>
      </c>
      <c r="B238" s="19" t="s">
        <v>155</v>
      </c>
      <c r="C238" s="19"/>
      <c r="D238" s="23">
        <v>31</v>
      </c>
    </row>
    <row r="239" spans="1:4" ht="31.5" x14ac:dyDescent="0.25">
      <c r="A239" s="22" t="s">
        <v>154</v>
      </c>
      <c r="B239" s="21" t="s">
        <v>155</v>
      </c>
      <c r="C239" s="21" t="s">
        <v>21</v>
      </c>
      <c r="D239" s="24">
        <v>31</v>
      </c>
    </row>
    <row r="240" spans="1:4" ht="15.75" x14ac:dyDescent="0.25">
      <c r="A240" s="30" t="s">
        <v>156</v>
      </c>
      <c r="B240" s="31" t="s">
        <v>157</v>
      </c>
      <c r="C240" s="31"/>
      <c r="D240" s="32">
        <v>360</v>
      </c>
    </row>
    <row r="241" spans="1:4" ht="47.25" x14ac:dyDescent="0.25">
      <c r="A241" s="18" t="s">
        <v>158</v>
      </c>
      <c r="B241" s="19" t="s">
        <v>159</v>
      </c>
      <c r="C241" s="19"/>
      <c r="D241" s="23">
        <v>360</v>
      </c>
    </row>
    <row r="242" spans="1:4" ht="47.25" x14ac:dyDescent="0.25">
      <c r="A242" s="18" t="s">
        <v>160</v>
      </c>
      <c r="B242" s="19" t="s">
        <v>161</v>
      </c>
      <c r="C242" s="19"/>
      <c r="D242" s="23">
        <v>100</v>
      </c>
    </row>
    <row r="243" spans="1:4" ht="47.25" x14ac:dyDescent="0.25">
      <c r="A243" s="22" t="s">
        <v>160</v>
      </c>
      <c r="B243" s="21" t="s">
        <v>161</v>
      </c>
      <c r="C243" s="21" t="s">
        <v>95</v>
      </c>
      <c r="D243" s="24">
        <v>40</v>
      </c>
    </row>
    <row r="244" spans="1:4" ht="15.75" x14ac:dyDescent="0.25">
      <c r="A244" s="18" t="s">
        <v>162</v>
      </c>
      <c r="B244" s="19" t="s">
        <v>163</v>
      </c>
      <c r="C244" s="19"/>
      <c r="D244" s="23">
        <v>50</v>
      </c>
    </row>
    <row r="245" spans="1:4" ht="15.75" x14ac:dyDescent="0.25">
      <c r="A245" s="22" t="s">
        <v>162</v>
      </c>
      <c r="B245" s="21" t="s">
        <v>163</v>
      </c>
      <c r="C245" s="21" t="s">
        <v>21</v>
      </c>
      <c r="D245" s="24">
        <v>50</v>
      </c>
    </row>
    <row r="246" spans="1:4" ht="31.5" x14ac:dyDescent="0.25">
      <c r="A246" s="18" t="s">
        <v>164</v>
      </c>
      <c r="B246" s="19" t="s">
        <v>165</v>
      </c>
      <c r="C246" s="19"/>
      <c r="D246" s="23">
        <v>200</v>
      </c>
    </row>
    <row r="247" spans="1:4" ht="31.5" x14ac:dyDescent="0.25">
      <c r="A247" s="22" t="s">
        <v>164</v>
      </c>
      <c r="B247" s="21" t="s">
        <v>165</v>
      </c>
      <c r="C247" s="21" t="s">
        <v>167</v>
      </c>
      <c r="D247" s="24">
        <v>200</v>
      </c>
    </row>
    <row r="248" spans="1:4" ht="31.5" x14ac:dyDescent="0.25">
      <c r="A248" s="18" t="s">
        <v>168</v>
      </c>
      <c r="B248" s="19" t="s">
        <v>169</v>
      </c>
      <c r="C248" s="19"/>
      <c r="D248" s="23">
        <v>70</v>
      </c>
    </row>
    <row r="249" spans="1:4" ht="31.5" x14ac:dyDescent="0.25">
      <c r="A249" s="22" t="s">
        <v>168</v>
      </c>
      <c r="B249" s="21" t="s">
        <v>169</v>
      </c>
      <c r="C249" s="21" t="s">
        <v>95</v>
      </c>
      <c r="D249" s="24">
        <v>70</v>
      </c>
    </row>
    <row r="250" spans="1:4" ht="15.75" x14ac:dyDescent="0.25">
      <c r="A250" s="30" t="s">
        <v>10</v>
      </c>
      <c r="B250" s="31" t="s">
        <v>11</v>
      </c>
      <c r="C250" s="31"/>
      <c r="D250" s="32">
        <v>28794.062999999998</v>
      </c>
    </row>
    <row r="251" spans="1:4" ht="15.75" x14ac:dyDescent="0.25">
      <c r="A251" s="18" t="s">
        <v>12</v>
      </c>
      <c r="B251" s="19" t="s">
        <v>13</v>
      </c>
      <c r="C251" s="19"/>
      <c r="D251" s="23">
        <v>28794.062999999998</v>
      </c>
    </row>
    <row r="252" spans="1:4" ht="31.5" x14ac:dyDescent="0.25">
      <c r="A252" s="22" t="s">
        <v>170</v>
      </c>
      <c r="B252" s="21" t="s">
        <v>171</v>
      </c>
      <c r="C252" s="21" t="s">
        <v>17</v>
      </c>
      <c r="D252" s="24">
        <f>1352.051+34+408.32</f>
        <v>1794.3709999999999</v>
      </c>
    </row>
    <row r="253" spans="1:4" ht="15.75" x14ac:dyDescent="0.25">
      <c r="A253" s="22" t="s">
        <v>14</v>
      </c>
      <c r="B253" s="21" t="s">
        <v>15</v>
      </c>
      <c r="C253" s="21" t="s">
        <v>17</v>
      </c>
      <c r="D253" s="24">
        <f>629.892+20+190.228</f>
        <v>840.12000000000012</v>
      </c>
    </row>
    <row r="254" spans="1:4" ht="31.5" x14ac:dyDescent="0.25">
      <c r="A254" s="22" t="s">
        <v>379</v>
      </c>
      <c r="B254" s="21" t="s">
        <v>380</v>
      </c>
      <c r="C254" s="21" t="s">
        <v>45</v>
      </c>
      <c r="D254" s="24">
        <v>1281.9000000000001</v>
      </c>
    </row>
    <row r="255" spans="1:4" ht="47.25" x14ac:dyDescent="0.25">
      <c r="A255" s="22" t="s">
        <v>172</v>
      </c>
      <c r="B255" s="21" t="s">
        <v>173</v>
      </c>
      <c r="C255" s="21" t="s">
        <v>21</v>
      </c>
      <c r="D255" s="24">
        <v>12.3</v>
      </c>
    </row>
    <row r="256" spans="1:4" ht="31.5" x14ac:dyDescent="0.25">
      <c r="A256" s="22" t="s">
        <v>381</v>
      </c>
      <c r="B256" s="21" t="s">
        <v>382</v>
      </c>
      <c r="C256" s="21" t="s">
        <v>45</v>
      </c>
      <c r="D256" s="24">
        <v>49.5</v>
      </c>
    </row>
    <row r="257" spans="1:4" ht="31.5" x14ac:dyDescent="0.25">
      <c r="A257" s="22" t="s">
        <v>18</v>
      </c>
      <c r="B257" s="21" t="s">
        <v>19</v>
      </c>
      <c r="C257" s="21" t="s">
        <v>21</v>
      </c>
      <c r="D257" s="24">
        <v>20.646000000000001</v>
      </c>
    </row>
    <row r="258" spans="1:4" ht="78.75" x14ac:dyDescent="0.25">
      <c r="A258" s="22" t="s">
        <v>174</v>
      </c>
      <c r="B258" s="21" t="s">
        <v>175</v>
      </c>
      <c r="C258" s="21" t="s">
        <v>17</v>
      </c>
      <c r="D258" s="24">
        <f>23.906+7.22</f>
        <v>31.125999999999998</v>
      </c>
    </row>
    <row r="259" spans="1:4" ht="78.75" x14ac:dyDescent="0.25">
      <c r="A259" s="22" t="s">
        <v>174</v>
      </c>
      <c r="B259" s="21" t="s">
        <v>175</v>
      </c>
      <c r="C259" s="21" t="s">
        <v>21</v>
      </c>
      <c r="D259" s="24">
        <f>8+12.374</f>
        <v>20.374000000000002</v>
      </c>
    </row>
    <row r="260" spans="1:4" ht="78.75" x14ac:dyDescent="0.25">
      <c r="A260" s="20" t="s">
        <v>363</v>
      </c>
      <c r="B260" s="21" t="s">
        <v>364</v>
      </c>
      <c r="C260" s="21" t="s">
        <v>17</v>
      </c>
      <c r="D260" s="24">
        <f>1118.376+337.749</f>
        <v>1456.125</v>
      </c>
    </row>
    <row r="261" spans="1:4" ht="78.75" x14ac:dyDescent="0.25">
      <c r="A261" s="20" t="s">
        <v>363</v>
      </c>
      <c r="B261" s="21" t="s">
        <v>364</v>
      </c>
      <c r="C261" s="21" t="s">
        <v>21</v>
      </c>
      <c r="D261" s="24">
        <f>95+55</f>
        <v>150</v>
      </c>
    </row>
    <row r="262" spans="1:4" ht="78.75" x14ac:dyDescent="0.25">
      <c r="A262" s="20" t="s">
        <v>176</v>
      </c>
      <c r="B262" s="21" t="s">
        <v>177</v>
      </c>
      <c r="C262" s="21" t="s">
        <v>17</v>
      </c>
      <c r="D262" s="24">
        <f>42.5+12.84</f>
        <v>55.34</v>
      </c>
    </row>
    <row r="263" spans="1:4" ht="78.75" x14ac:dyDescent="0.25">
      <c r="A263" s="20" t="s">
        <v>176</v>
      </c>
      <c r="B263" s="21" t="s">
        <v>177</v>
      </c>
      <c r="C263" s="21" t="s">
        <v>21</v>
      </c>
      <c r="D263" s="24">
        <v>5.4980000000000002</v>
      </c>
    </row>
    <row r="264" spans="1:4" ht="157.5" x14ac:dyDescent="0.25">
      <c r="A264" s="20" t="s">
        <v>178</v>
      </c>
      <c r="B264" s="21" t="s">
        <v>179</v>
      </c>
      <c r="C264" s="21" t="s">
        <v>17</v>
      </c>
      <c r="D264" s="24">
        <v>207.321</v>
      </c>
    </row>
    <row r="265" spans="1:4" ht="157.5" x14ac:dyDescent="0.25">
      <c r="A265" s="20" t="s">
        <v>178</v>
      </c>
      <c r="B265" s="21" t="s">
        <v>179</v>
      </c>
      <c r="C265" s="21" t="s">
        <v>21</v>
      </c>
      <c r="D265" s="24">
        <v>7.7539999999999996</v>
      </c>
    </row>
    <row r="266" spans="1:4" ht="94.5" x14ac:dyDescent="0.25">
      <c r="A266" s="20" t="s">
        <v>383</v>
      </c>
      <c r="B266" s="21" t="s">
        <v>384</v>
      </c>
      <c r="C266" s="21" t="s">
        <v>21</v>
      </c>
      <c r="D266" s="24">
        <v>2.5</v>
      </c>
    </row>
    <row r="267" spans="1:4" ht="157.5" x14ac:dyDescent="0.25">
      <c r="A267" s="20" t="s">
        <v>385</v>
      </c>
      <c r="B267" s="21" t="s">
        <v>386</v>
      </c>
      <c r="C267" s="21" t="s">
        <v>21</v>
      </c>
      <c r="D267" s="24">
        <v>4</v>
      </c>
    </row>
    <row r="268" spans="1:4" ht="110.25" x14ac:dyDescent="0.25">
      <c r="A268" s="20" t="s">
        <v>180</v>
      </c>
      <c r="B268" s="21" t="s">
        <v>181</v>
      </c>
      <c r="C268" s="21" t="s">
        <v>21</v>
      </c>
      <c r="D268" s="24">
        <v>4.16</v>
      </c>
    </row>
    <row r="269" spans="1:4" ht="110.25" x14ac:dyDescent="0.25">
      <c r="A269" s="20" t="s">
        <v>180</v>
      </c>
      <c r="B269" s="21" t="s">
        <v>181</v>
      </c>
      <c r="C269" s="21" t="s">
        <v>45</v>
      </c>
      <c r="D269" s="24">
        <v>159.548</v>
      </c>
    </row>
    <row r="270" spans="1:4" ht="110.25" x14ac:dyDescent="0.25">
      <c r="A270" s="20" t="s">
        <v>387</v>
      </c>
      <c r="B270" s="21" t="s">
        <v>388</v>
      </c>
      <c r="C270" s="21" t="s">
        <v>21</v>
      </c>
      <c r="D270" s="24">
        <v>9</v>
      </c>
    </row>
    <row r="271" spans="1:4" ht="78.75" x14ac:dyDescent="0.25">
      <c r="A271" s="22" t="s">
        <v>22</v>
      </c>
      <c r="B271" s="21" t="s">
        <v>23</v>
      </c>
      <c r="C271" s="21" t="s">
        <v>17</v>
      </c>
      <c r="D271" s="24">
        <f>299.977+90.593</f>
        <v>390.57</v>
      </c>
    </row>
    <row r="272" spans="1:4" ht="78.75" x14ac:dyDescent="0.25">
      <c r="A272" s="22" t="s">
        <v>22</v>
      </c>
      <c r="B272" s="21" t="s">
        <v>23</v>
      </c>
      <c r="C272" s="21" t="s">
        <v>21</v>
      </c>
      <c r="D272" s="24">
        <f>15.89+1</f>
        <v>16.89</v>
      </c>
    </row>
    <row r="273" spans="1:4" ht="31.5" x14ac:dyDescent="0.25">
      <c r="A273" s="22" t="s">
        <v>182</v>
      </c>
      <c r="B273" s="21" t="s">
        <v>183</v>
      </c>
      <c r="C273" s="21" t="s">
        <v>39</v>
      </c>
      <c r="D273" s="24">
        <v>1500</v>
      </c>
    </row>
    <row r="274" spans="1:4" ht="15.75" x14ac:dyDescent="0.25">
      <c r="A274" s="22" t="s">
        <v>26</v>
      </c>
      <c r="B274" s="21" t="s">
        <v>27</v>
      </c>
      <c r="C274" s="21" t="s">
        <v>21</v>
      </c>
      <c r="D274" s="24">
        <v>770</v>
      </c>
    </row>
    <row r="275" spans="1:4" ht="15.75" x14ac:dyDescent="0.25">
      <c r="A275" s="22" t="s">
        <v>26</v>
      </c>
      <c r="B275" s="21" t="s">
        <v>27</v>
      </c>
      <c r="C275" s="21" t="s">
        <v>95</v>
      </c>
      <c r="D275" s="24">
        <v>4661.6949999999997</v>
      </c>
    </row>
    <row r="276" spans="1:4" ht="15.75" x14ac:dyDescent="0.25">
      <c r="A276" s="22" t="s">
        <v>26</v>
      </c>
      <c r="B276" s="21" t="s">
        <v>27</v>
      </c>
      <c r="C276" s="21" t="s">
        <v>39</v>
      </c>
      <c r="D276" s="24">
        <v>15343.325000000001</v>
      </c>
    </row>
  </sheetData>
  <mergeCells count="13">
    <mergeCell ref="A8:D8"/>
    <mergeCell ref="A9:D9"/>
    <mergeCell ref="A10:D10"/>
    <mergeCell ref="A16:A17"/>
    <mergeCell ref="B16:B17"/>
    <mergeCell ref="C16:C17"/>
    <mergeCell ref="D16:D17"/>
    <mergeCell ref="A12:D12"/>
    <mergeCell ref="A1:D1"/>
    <mergeCell ref="A2:D2"/>
    <mergeCell ref="A3:D3"/>
    <mergeCell ref="A4:D4"/>
    <mergeCell ref="A7:D7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25" workbookViewId="0">
      <selection activeCell="H38" sqref="H38"/>
    </sheetView>
  </sheetViews>
  <sheetFormatPr defaultRowHeight="15" x14ac:dyDescent="0.25"/>
  <cols>
    <col min="8" max="8" width="23.5703125" customWidth="1"/>
    <col min="9" max="9" width="27.5703125" customWidth="1"/>
  </cols>
  <sheetData>
    <row r="1" spans="1:9" ht="18.75" x14ac:dyDescent="0.3">
      <c r="H1" s="99" t="s">
        <v>408</v>
      </c>
      <c r="I1" s="99"/>
    </row>
    <row r="2" spans="1:9" ht="18.75" x14ac:dyDescent="0.3">
      <c r="E2" s="34"/>
      <c r="H2" s="99" t="s">
        <v>409</v>
      </c>
      <c r="I2" s="99"/>
    </row>
    <row r="3" spans="1:9" ht="18.75" x14ac:dyDescent="0.3">
      <c r="E3" s="34"/>
      <c r="H3" s="99" t="s">
        <v>390</v>
      </c>
      <c r="I3" s="99"/>
    </row>
    <row r="4" spans="1:9" ht="18.75" x14ac:dyDescent="0.3">
      <c r="E4" s="34"/>
      <c r="H4" s="99" t="s">
        <v>410</v>
      </c>
      <c r="I4" s="99"/>
    </row>
    <row r="5" spans="1:9" ht="18.75" x14ac:dyDescent="0.3">
      <c r="H5" s="99" t="s">
        <v>411</v>
      </c>
      <c r="I5" s="99"/>
    </row>
    <row r="8" spans="1:9" ht="18.75" x14ac:dyDescent="0.3">
      <c r="A8" s="34"/>
      <c r="B8" s="34"/>
      <c r="C8" s="34"/>
      <c r="D8" s="34"/>
      <c r="E8" s="34"/>
      <c r="F8" s="34"/>
      <c r="G8" s="34"/>
      <c r="H8" s="99" t="s">
        <v>412</v>
      </c>
      <c r="I8" s="99"/>
    </row>
    <row r="9" spans="1:9" ht="18.75" x14ac:dyDescent="0.3">
      <c r="A9" s="34"/>
      <c r="B9" s="34"/>
      <c r="C9" s="34"/>
      <c r="D9" s="34"/>
      <c r="E9" s="34"/>
      <c r="F9" s="34"/>
      <c r="G9" s="34"/>
      <c r="H9" s="99" t="s">
        <v>409</v>
      </c>
      <c r="I9" s="99"/>
    </row>
    <row r="10" spans="1:9" ht="18.75" x14ac:dyDescent="0.3">
      <c r="A10" s="34"/>
      <c r="B10" s="34"/>
      <c r="C10" s="34"/>
      <c r="D10" s="34"/>
      <c r="E10" s="34"/>
      <c r="F10" s="34"/>
      <c r="G10" s="34"/>
      <c r="H10" s="99" t="s">
        <v>390</v>
      </c>
      <c r="I10" s="99"/>
    </row>
    <row r="11" spans="1:9" ht="18.75" x14ac:dyDescent="0.3">
      <c r="A11" s="34"/>
      <c r="B11" s="34"/>
      <c r="C11" s="34"/>
      <c r="D11" s="34"/>
      <c r="E11" s="34"/>
      <c r="F11" s="34"/>
      <c r="G11" s="34"/>
      <c r="H11" s="99" t="s">
        <v>410</v>
      </c>
      <c r="I11" s="99"/>
    </row>
    <row r="12" spans="1:9" ht="18.75" x14ac:dyDescent="0.3">
      <c r="A12" s="34"/>
      <c r="B12" s="34"/>
      <c r="C12" s="34"/>
      <c r="D12" s="34"/>
      <c r="E12" s="34"/>
      <c r="F12" s="34"/>
      <c r="G12" s="34"/>
      <c r="H12" s="99" t="s">
        <v>413</v>
      </c>
      <c r="I12" s="99"/>
    </row>
    <row r="13" spans="1:9" ht="18.75" x14ac:dyDescent="0.3">
      <c r="A13" s="34"/>
      <c r="B13" s="34"/>
      <c r="C13" s="34"/>
      <c r="D13" s="34"/>
      <c r="E13" s="34"/>
      <c r="F13" s="34"/>
      <c r="G13" s="34"/>
      <c r="H13" s="34"/>
      <c r="I13" s="34"/>
    </row>
    <row r="14" spans="1:9" ht="18.75" x14ac:dyDescent="0.3">
      <c r="A14" s="100" t="s">
        <v>414</v>
      </c>
      <c r="B14" s="101"/>
      <c r="C14" s="101"/>
      <c r="D14" s="101"/>
      <c r="E14" s="101"/>
      <c r="F14" s="101"/>
      <c r="G14" s="101"/>
      <c r="H14" s="101"/>
      <c r="I14" s="101"/>
    </row>
    <row r="15" spans="1:9" ht="18.75" x14ac:dyDescent="0.3">
      <c r="A15" s="100" t="s">
        <v>415</v>
      </c>
      <c r="B15" s="101"/>
      <c r="C15" s="101"/>
      <c r="D15" s="101"/>
      <c r="E15" s="101"/>
      <c r="F15" s="101"/>
      <c r="G15" s="101"/>
      <c r="H15" s="101"/>
      <c r="I15" s="101"/>
    </row>
    <row r="16" spans="1:9" ht="18.75" x14ac:dyDescent="0.3">
      <c r="A16" s="34"/>
      <c r="B16" s="34"/>
      <c r="C16" s="34"/>
      <c r="D16" s="34"/>
      <c r="E16" s="34"/>
      <c r="F16" s="34"/>
      <c r="G16" s="34"/>
      <c r="H16" s="96"/>
      <c r="I16" s="96"/>
    </row>
    <row r="17" spans="1:9" ht="18.75" x14ac:dyDescent="0.3">
      <c r="A17" s="34"/>
      <c r="B17" s="34"/>
      <c r="C17" s="34"/>
      <c r="D17" s="34"/>
      <c r="E17" s="34"/>
      <c r="F17" s="34"/>
      <c r="G17" s="34"/>
      <c r="H17" s="34"/>
      <c r="I17" s="35"/>
    </row>
    <row r="18" spans="1:9" ht="37.5" x14ac:dyDescent="0.25">
      <c r="A18" s="97" t="s">
        <v>416</v>
      </c>
      <c r="B18" s="97"/>
      <c r="C18" s="97"/>
      <c r="D18" s="97"/>
      <c r="E18" s="97"/>
      <c r="F18" s="97"/>
      <c r="G18" s="97"/>
      <c r="H18" s="36" t="s">
        <v>417</v>
      </c>
      <c r="I18" s="37" t="s">
        <v>418</v>
      </c>
    </row>
    <row r="19" spans="1:9" x14ac:dyDescent="0.25">
      <c r="A19" s="98">
        <v>1</v>
      </c>
      <c r="B19" s="98"/>
      <c r="C19" s="98"/>
      <c r="D19" s="98"/>
      <c r="E19" s="98"/>
      <c r="F19" s="98"/>
      <c r="G19" s="98"/>
      <c r="H19" s="38">
        <v>2</v>
      </c>
      <c r="I19" s="39">
        <v>3</v>
      </c>
    </row>
    <row r="20" spans="1:9" ht="93.75" x14ac:dyDescent="0.25">
      <c r="A20" s="40" t="s">
        <v>419</v>
      </c>
      <c r="B20" s="41" t="s">
        <v>420</v>
      </c>
      <c r="C20" s="41" t="s">
        <v>420</v>
      </c>
      <c r="D20" s="41" t="s">
        <v>420</v>
      </c>
      <c r="E20" s="41" t="s">
        <v>420</v>
      </c>
      <c r="F20" s="41" t="s">
        <v>421</v>
      </c>
      <c r="G20" s="42" t="s">
        <v>422</v>
      </c>
      <c r="H20" s="43" t="s">
        <v>423</v>
      </c>
      <c r="I20" s="44">
        <f>SUM(I21,I30)</f>
        <v>48016.980700000073</v>
      </c>
    </row>
    <row r="21" spans="1:9" ht="93.75" x14ac:dyDescent="0.25">
      <c r="A21" s="40" t="s">
        <v>419</v>
      </c>
      <c r="B21" s="41" t="s">
        <v>424</v>
      </c>
      <c r="C21" s="41" t="s">
        <v>420</v>
      </c>
      <c r="D21" s="41" t="s">
        <v>420</v>
      </c>
      <c r="E21" s="41" t="s">
        <v>420</v>
      </c>
      <c r="F21" s="41" t="s">
        <v>421</v>
      </c>
      <c r="G21" s="42" t="s">
        <v>422</v>
      </c>
      <c r="H21" s="43" t="s">
        <v>425</v>
      </c>
      <c r="I21" s="45">
        <f>SUM(I26,I23)</f>
        <v>48016.980700000073</v>
      </c>
    </row>
    <row r="22" spans="1:9" ht="56.25" x14ac:dyDescent="0.25">
      <c r="A22" s="40" t="s">
        <v>419</v>
      </c>
      <c r="B22" s="41" t="s">
        <v>424</v>
      </c>
      <c r="C22" s="41" t="s">
        <v>420</v>
      </c>
      <c r="D22" s="41" t="s">
        <v>420</v>
      </c>
      <c r="E22" s="41" t="s">
        <v>420</v>
      </c>
      <c r="F22" s="41" t="s">
        <v>421</v>
      </c>
      <c r="G22" s="42" t="s">
        <v>45</v>
      </c>
      <c r="H22" s="46" t="s">
        <v>426</v>
      </c>
      <c r="I22" s="45">
        <f>SUM(I23)</f>
        <v>-632030.66299999994</v>
      </c>
    </row>
    <row r="23" spans="1:9" ht="56.25" x14ac:dyDescent="0.25">
      <c r="A23" s="40" t="s">
        <v>419</v>
      </c>
      <c r="B23" s="41" t="s">
        <v>424</v>
      </c>
      <c r="C23" s="41" t="s">
        <v>427</v>
      </c>
      <c r="D23" s="41" t="s">
        <v>420</v>
      </c>
      <c r="E23" s="41" t="s">
        <v>420</v>
      </c>
      <c r="F23" s="41" t="s">
        <v>421</v>
      </c>
      <c r="G23" s="42" t="s">
        <v>45</v>
      </c>
      <c r="H23" s="46" t="s">
        <v>428</v>
      </c>
      <c r="I23" s="45">
        <f>SUM(I24)</f>
        <v>-632030.66299999994</v>
      </c>
    </row>
    <row r="24" spans="1:9" ht="75" x14ac:dyDescent="0.25">
      <c r="A24" s="40" t="s">
        <v>419</v>
      </c>
      <c r="B24" s="41" t="s">
        <v>424</v>
      </c>
      <c r="C24" s="41" t="s">
        <v>427</v>
      </c>
      <c r="D24" s="41" t="s">
        <v>419</v>
      </c>
      <c r="E24" s="41" t="s">
        <v>420</v>
      </c>
      <c r="F24" s="41" t="s">
        <v>421</v>
      </c>
      <c r="G24" s="42" t="s">
        <v>400</v>
      </c>
      <c r="H24" s="46" t="s">
        <v>429</v>
      </c>
      <c r="I24" s="45">
        <f>SUM(I25)</f>
        <v>-632030.66299999994</v>
      </c>
    </row>
    <row r="25" spans="1:9" ht="112.5" x14ac:dyDescent="0.25">
      <c r="A25" s="40" t="s">
        <v>419</v>
      </c>
      <c r="B25" s="41" t="s">
        <v>424</v>
      </c>
      <c r="C25" s="41" t="s">
        <v>427</v>
      </c>
      <c r="D25" s="41" t="s">
        <v>419</v>
      </c>
      <c r="E25" s="41" t="s">
        <v>424</v>
      </c>
      <c r="F25" s="41" t="s">
        <v>421</v>
      </c>
      <c r="G25" s="42" t="s">
        <v>400</v>
      </c>
      <c r="H25" s="46" t="s">
        <v>430</v>
      </c>
      <c r="I25" s="47">
        <f>-609422.603-22108.024-500-0.036</f>
        <v>-632030.66299999994</v>
      </c>
    </row>
    <row r="26" spans="1:9" ht="56.25" x14ac:dyDescent="0.25">
      <c r="A26" s="40" t="s">
        <v>419</v>
      </c>
      <c r="B26" s="41" t="s">
        <v>424</v>
      </c>
      <c r="C26" s="41" t="s">
        <v>420</v>
      </c>
      <c r="D26" s="41" t="s">
        <v>420</v>
      </c>
      <c r="E26" s="41" t="s">
        <v>420</v>
      </c>
      <c r="F26" s="41" t="s">
        <v>421</v>
      </c>
      <c r="G26" s="42" t="s">
        <v>167</v>
      </c>
      <c r="H26" s="46" t="s">
        <v>431</v>
      </c>
      <c r="I26" s="45">
        <f>SUM(I27)</f>
        <v>680047.64370000002</v>
      </c>
    </row>
    <row r="27" spans="1:9" ht="56.25" x14ac:dyDescent="0.25">
      <c r="A27" s="40" t="s">
        <v>419</v>
      </c>
      <c r="B27" s="41" t="s">
        <v>424</v>
      </c>
      <c r="C27" s="41" t="s">
        <v>427</v>
      </c>
      <c r="D27" s="41" t="s">
        <v>420</v>
      </c>
      <c r="E27" s="41" t="s">
        <v>420</v>
      </c>
      <c r="F27" s="41" t="s">
        <v>421</v>
      </c>
      <c r="G27" s="42" t="s">
        <v>167</v>
      </c>
      <c r="H27" s="46" t="s">
        <v>432</v>
      </c>
      <c r="I27" s="45">
        <f>SUM(I28)</f>
        <v>680047.64370000002</v>
      </c>
    </row>
    <row r="28" spans="1:9" ht="75" x14ac:dyDescent="0.25">
      <c r="A28" s="40" t="s">
        <v>419</v>
      </c>
      <c r="B28" s="41" t="s">
        <v>424</v>
      </c>
      <c r="C28" s="41" t="s">
        <v>427</v>
      </c>
      <c r="D28" s="41" t="s">
        <v>419</v>
      </c>
      <c r="E28" s="41" t="s">
        <v>420</v>
      </c>
      <c r="F28" s="41" t="s">
        <v>421</v>
      </c>
      <c r="G28" s="42" t="s">
        <v>399</v>
      </c>
      <c r="H28" s="46" t="s">
        <v>433</v>
      </c>
      <c r="I28" s="45">
        <f>SUM(I29)</f>
        <v>680047.64370000002</v>
      </c>
    </row>
    <row r="29" spans="1:9" ht="112.5" x14ac:dyDescent="0.25">
      <c r="A29" s="40" t="s">
        <v>419</v>
      </c>
      <c r="B29" s="41" t="s">
        <v>424</v>
      </c>
      <c r="C29" s="41" t="s">
        <v>427</v>
      </c>
      <c r="D29" s="41" t="s">
        <v>419</v>
      </c>
      <c r="E29" s="41" t="s">
        <v>424</v>
      </c>
      <c r="F29" s="41" t="s">
        <v>421</v>
      </c>
      <c r="G29" s="42" t="s">
        <v>399</v>
      </c>
      <c r="H29" s="46" t="s">
        <v>434</v>
      </c>
      <c r="I29" s="45">
        <f>11981.6427+668066.001</f>
        <v>680047.64370000002</v>
      </c>
    </row>
  </sheetData>
  <mergeCells count="15">
    <mergeCell ref="H8:I8"/>
    <mergeCell ref="H1:I1"/>
    <mergeCell ref="H2:I2"/>
    <mergeCell ref="H3:I3"/>
    <mergeCell ref="H4:I4"/>
    <mergeCell ref="H5:I5"/>
    <mergeCell ref="H16:I16"/>
    <mergeCell ref="A18:G18"/>
    <mergeCell ref="A19:G19"/>
    <mergeCell ref="H9:I9"/>
    <mergeCell ref="H10:I10"/>
    <mergeCell ref="H11:I11"/>
    <mergeCell ref="H12:I12"/>
    <mergeCell ref="A14:I14"/>
    <mergeCell ref="A15:I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A7" zoomScaleNormal="100" workbookViewId="0">
      <selection activeCell="A22" sqref="A22"/>
    </sheetView>
  </sheetViews>
  <sheetFormatPr defaultColWidth="32" defaultRowHeight="15" x14ac:dyDescent="0.25"/>
  <sheetData>
    <row r="1" spans="1:4" ht="18.75" x14ac:dyDescent="0.3">
      <c r="A1" s="110" t="s">
        <v>394</v>
      </c>
      <c r="B1" s="111"/>
      <c r="C1" s="111"/>
      <c r="D1" s="111"/>
    </row>
    <row r="2" spans="1:4" ht="18.75" x14ac:dyDescent="0.3">
      <c r="A2" s="99"/>
      <c r="B2" s="99"/>
      <c r="C2" s="99" t="s">
        <v>409</v>
      </c>
      <c r="D2" s="99"/>
    </row>
    <row r="3" spans="1:4" ht="18.75" x14ac:dyDescent="0.3">
      <c r="A3" s="110" t="s">
        <v>435</v>
      </c>
      <c r="B3" s="111"/>
      <c r="C3" s="111"/>
      <c r="D3" s="111"/>
    </row>
    <row r="4" spans="1:4" ht="18.75" x14ac:dyDescent="0.3">
      <c r="A4" s="110" t="s">
        <v>391</v>
      </c>
      <c r="B4" s="111"/>
      <c r="C4" s="111"/>
      <c r="D4" s="111"/>
    </row>
    <row r="5" spans="1:4" ht="18.75" x14ac:dyDescent="0.3">
      <c r="A5" s="48"/>
      <c r="B5" s="49"/>
      <c r="C5" s="49"/>
      <c r="D5" s="50" t="s">
        <v>411</v>
      </c>
    </row>
    <row r="6" spans="1:4" ht="18.75" x14ac:dyDescent="0.3">
      <c r="A6" s="48"/>
      <c r="B6" s="49"/>
      <c r="C6" s="49"/>
      <c r="D6" s="49"/>
    </row>
    <row r="7" spans="1:4" ht="18.75" x14ac:dyDescent="0.3">
      <c r="A7" s="110" t="s">
        <v>436</v>
      </c>
      <c r="B7" s="110"/>
      <c r="C7" s="111"/>
      <c r="D7" s="111"/>
    </row>
    <row r="8" spans="1:4" ht="18.75" x14ac:dyDescent="0.3">
      <c r="A8" s="110" t="s">
        <v>435</v>
      </c>
      <c r="B8" s="110"/>
      <c r="C8" s="111"/>
      <c r="D8" s="111"/>
    </row>
    <row r="9" spans="1:4" ht="18.75" x14ac:dyDescent="0.3">
      <c r="A9" s="110" t="s">
        <v>391</v>
      </c>
      <c r="B9" s="110"/>
      <c r="C9" s="111"/>
      <c r="D9" s="111"/>
    </row>
    <row r="10" spans="1:4" ht="18.75" x14ac:dyDescent="0.3">
      <c r="A10" s="110" t="s">
        <v>393</v>
      </c>
      <c r="B10" s="110"/>
      <c r="C10" s="110"/>
      <c r="D10" s="110"/>
    </row>
    <row r="11" spans="1:4" ht="18.75" x14ac:dyDescent="0.3">
      <c r="A11" s="51"/>
      <c r="B11" s="51"/>
      <c r="C11" s="52"/>
      <c r="D11" s="52"/>
    </row>
    <row r="12" spans="1:4" ht="18.75" x14ac:dyDescent="0.3">
      <c r="A12" s="53"/>
      <c r="B12" s="53"/>
      <c r="C12" s="110" t="s">
        <v>437</v>
      </c>
      <c r="D12" s="103"/>
    </row>
    <row r="13" spans="1:4" ht="18.75" x14ac:dyDescent="0.3">
      <c r="A13" s="112"/>
      <c r="B13" s="112"/>
      <c r="C13" s="112"/>
      <c r="D13" s="52"/>
    </row>
    <row r="14" spans="1:4" ht="18.75" x14ac:dyDescent="0.3">
      <c r="A14" s="53"/>
      <c r="B14" s="53"/>
      <c r="C14" s="52"/>
      <c r="D14" s="52"/>
    </row>
    <row r="15" spans="1:4" ht="18.75" x14ac:dyDescent="0.3">
      <c r="A15" s="113" t="s">
        <v>438</v>
      </c>
      <c r="B15" s="113"/>
      <c r="C15" s="103"/>
      <c r="D15" s="103"/>
    </row>
    <row r="16" spans="1:4" ht="18.75" x14ac:dyDescent="0.3">
      <c r="A16" s="102" t="s">
        <v>439</v>
      </c>
      <c r="B16" s="102"/>
      <c r="C16" s="103"/>
      <c r="D16" s="103"/>
    </row>
    <row r="17" spans="1:4" ht="18.75" x14ac:dyDescent="0.3">
      <c r="A17" s="54"/>
      <c r="B17" s="54"/>
      <c r="C17" s="52"/>
      <c r="D17" s="52"/>
    </row>
    <row r="18" spans="1:4" ht="18.75" x14ac:dyDescent="0.3">
      <c r="A18" s="55"/>
      <c r="B18" s="56"/>
      <c r="C18" s="52"/>
      <c r="D18" s="51" t="s">
        <v>440</v>
      </c>
    </row>
    <row r="19" spans="1:4" x14ac:dyDescent="0.25">
      <c r="A19" s="104" t="s">
        <v>441</v>
      </c>
      <c r="B19" s="106" t="s">
        <v>442</v>
      </c>
      <c r="C19" s="108" t="s">
        <v>443</v>
      </c>
      <c r="D19" s="109"/>
    </row>
    <row r="20" spans="1:4" ht="31.5" x14ac:dyDescent="0.25">
      <c r="A20" s="105"/>
      <c r="B20" s="107"/>
      <c r="C20" s="57" t="s">
        <v>444</v>
      </c>
      <c r="D20" s="57" t="s">
        <v>445</v>
      </c>
    </row>
    <row r="21" spans="1:4" ht="18.75" x14ac:dyDescent="0.3">
      <c r="A21" s="58"/>
      <c r="B21" s="59"/>
      <c r="C21" s="60"/>
      <c r="D21" s="61"/>
    </row>
    <row r="22" spans="1:4" ht="64.5" customHeight="1" x14ac:dyDescent="0.3">
      <c r="A22" s="62" t="s">
        <v>446</v>
      </c>
      <c r="B22" s="63">
        <f>C22+D22</f>
        <v>0</v>
      </c>
      <c r="C22" s="64">
        <v>0</v>
      </c>
      <c r="D22" s="65">
        <v>0</v>
      </c>
    </row>
    <row r="23" spans="1:4" ht="18.75" x14ac:dyDescent="0.3">
      <c r="A23" s="51"/>
      <c r="B23" s="51"/>
      <c r="C23" s="52"/>
      <c r="D23" s="52"/>
    </row>
  </sheetData>
  <mergeCells count="16">
    <mergeCell ref="A7:D7"/>
    <mergeCell ref="A1:D1"/>
    <mergeCell ref="A2:B2"/>
    <mergeCell ref="C2:D2"/>
    <mergeCell ref="A3:D3"/>
    <mergeCell ref="A4:D4"/>
    <mergeCell ref="A16:D16"/>
    <mergeCell ref="A19:A20"/>
    <mergeCell ref="B19:B20"/>
    <mergeCell ref="C19:D19"/>
    <mergeCell ref="A8:D8"/>
    <mergeCell ref="A9:D9"/>
    <mergeCell ref="A10:D10"/>
    <mergeCell ref="C12:D12"/>
    <mergeCell ref="A13:C13"/>
    <mergeCell ref="A15:D15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Приложение 1 ДОХОДЫ</vt:lpstr>
      <vt:lpstr>2019 год Приложение №2</vt:lpstr>
      <vt:lpstr>Приложение №3</vt:lpstr>
      <vt:lpstr>Приложение 4</vt:lpstr>
      <vt:lpstr>Приложение 5</vt:lpstr>
      <vt:lpstr>'2019 год Приложение №2'!Заголовки_для_печати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rep:2.47.1.78</dc:description>
  <cp:lastModifiedBy>Tretyakova</cp:lastModifiedBy>
  <cp:lastPrinted>2019-04-30T13:51:23Z</cp:lastPrinted>
  <dcterms:created xsi:type="dcterms:W3CDTF">2019-04-30T08:37:37Z</dcterms:created>
  <dcterms:modified xsi:type="dcterms:W3CDTF">2019-05-06T12:43:43Z</dcterms:modified>
</cp:coreProperties>
</file>