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проекты НПА\внесен изм в программу №30\"/>
    </mc:Choice>
  </mc:AlternateContent>
  <xr:revisionPtr revIDLastSave="0" documentId="13_ncr:1_{C5C78463-A88F-4640-9BA5-A473F47A314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№346 от 22.04.2019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8" i="16" l="1"/>
  <c r="J27" i="16" s="1"/>
  <c r="D30" i="16"/>
  <c r="D42" i="16" l="1"/>
  <c r="M40" i="16"/>
  <c r="K40" i="16"/>
  <c r="J40" i="16"/>
  <c r="I40" i="16"/>
  <c r="H40" i="16"/>
  <c r="G40" i="16"/>
  <c r="F40" i="16"/>
  <c r="E40" i="16"/>
  <c r="M39" i="16"/>
  <c r="K39" i="16"/>
  <c r="J39" i="16"/>
  <c r="I39" i="16"/>
  <c r="H39" i="16"/>
  <c r="G39" i="16"/>
  <c r="F39" i="16"/>
  <c r="E39" i="16"/>
  <c r="D38" i="16"/>
  <c r="D37" i="16"/>
  <c r="D36" i="16"/>
  <c r="D35" i="16"/>
  <c r="M33" i="16"/>
  <c r="K33" i="16"/>
  <c r="J33" i="16"/>
  <c r="I33" i="16"/>
  <c r="I32" i="16" s="1"/>
  <c r="H33" i="16"/>
  <c r="H32" i="16" s="1"/>
  <c r="G33" i="16"/>
  <c r="G32" i="16" s="1"/>
  <c r="F33" i="16"/>
  <c r="F32" i="16" s="1"/>
  <c r="E33" i="16"/>
  <c r="M32" i="16"/>
  <c r="K32" i="16"/>
  <c r="J32" i="16"/>
  <c r="D31" i="16"/>
  <c r="D27" i="16" s="1"/>
  <c r="M28" i="16"/>
  <c r="K28" i="16"/>
  <c r="I28" i="16"/>
  <c r="H28" i="16"/>
  <c r="H27" i="16" s="1"/>
  <c r="G28" i="16"/>
  <c r="F28" i="16"/>
  <c r="E28" i="16"/>
  <c r="D28" i="16" s="1"/>
  <c r="M27" i="16"/>
  <c r="K27" i="16"/>
  <c r="I27" i="16"/>
  <c r="G27" i="16"/>
  <c r="F27" i="16"/>
  <c r="E27" i="16"/>
  <c r="D26" i="16"/>
  <c r="M24" i="16"/>
  <c r="M23" i="16" s="1"/>
  <c r="K24" i="16"/>
  <c r="K23" i="16" s="1"/>
  <c r="J24" i="16"/>
  <c r="I24" i="16"/>
  <c r="I23" i="16" s="1"/>
  <c r="H24" i="16"/>
  <c r="H23" i="16" s="1"/>
  <c r="J23" i="16"/>
  <c r="G23" i="16"/>
  <c r="F23" i="16"/>
  <c r="E23" i="16"/>
  <c r="H22" i="16"/>
  <c r="D22" i="16"/>
  <c r="H21" i="16"/>
  <c r="M19" i="16"/>
  <c r="M18" i="16" s="1"/>
  <c r="K19" i="16"/>
  <c r="K18" i="16" s="1"/>
  <c r="J19" i="16"/>
  <c r="J18" i="16" s="1"/>
  <c r="I19" i="16"/>
  <c r="I18" i="16" s="1"/>
  <c r="I12" i="16" s="1"/>
  <c r="G19" i="16"/>
  <c r="G18" i="16" s="1"/>
  <c r="F18" i="16"/>
  <c r="E18" i="16"/>
  <c r="H17" i="16"/>
  <c r="D17" i="16" s="1"/>
  <c r="H16" i="16"/>
  <c r="G14" i="16"/>
  <c r="G13" i="16" s="1"/>
  <c r="M13" i="16"/>
  <c r="K13" i="16"/>
  <c r="J13" i="16"/>
  <c r="E13" i="16"/>
  <c r="J12" i="16" l="1"/>
  <c r="H14" i="16"/>
  <c r="H13" i="16" s="1"/>
  <c r="F12" i="16"/>
  <c r="D39" i="16"/>
  <c r="M12" i="16"/>
  <c r="D23" i="16"/>
  <c r="H19" i="16"/>
  <c r="D24" i="16"/>
  <c r="D33" i="16"/>
  <c r="D40" i="16"/>
  <c r="G12" i="16"/>
  <c r="H18" i="16"/>
  <c r="D19" i="16"/>
  <c r="D18" i="16" s="1"/>
  <c r="D14" i="16"/>
  <c r="D13" i="16" s="1"/>
  <c r="K12" i="16"/>
  <c r="D16" i="16"/>
  <c r="D21" i="16"/>
  <c r="E32" i="16"/>
  <c r="D32" i="16" s="1"/>
  <c r="H12" i="16" l="1"/>
  <c r="E12" i="16"/>
  <c r="D12" i="16" l="1"/>
</calcChain>
</file>

<file path=xl/sharedStrings.xml><?xml version="1.0" encoding="utf-8"?>
<sst xmlns="http://schemas.openxmlformats.org/spreadsheetml/2006/main" count="98" uniqueCount="55">
  <si>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</si>
  <si>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</si>
  <si>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</si>
  <si>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</si>
  <si>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</si>
  <si>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Расходы (тыс. руб.), годы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</si>
  <si>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</si>
  <si>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</si>
  <si>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</si>
  <si>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</si>
  <si>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</si>
  <si>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</si>
  <si>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</si>
  <si>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</si>
  <si>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</si>
  <si>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</si>
  <si>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</si>
  <si>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</si>
  <si>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</si>
  <si>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</si>
  <si>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</si>
  <si>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</si>
  <si>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</si>
  <si>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</si>
  <si>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</si>
  <si>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</si>
  <si>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</si>
  <si>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</si>
  <si>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</si>
  <si>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</si>
  <si>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</si>
  <si>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Ответственный исполнительУправлению муниципальным имуществом, землями и природными ресурсами АМР «Княжпогостский»</t>
  </si>
  <si>
    <t>в том числе по годам: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</si>
  <si>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</si>
  <si>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</si>
  <si>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</si>
  <si>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 xml:space="preserve">Управление муниципальным имуществом муниципального района «Княжпогостский» </t>
  </si>
  <si>
    <t>УМИЗиПР администрации МР "Княжпогостский"</t>
  </si>
  <si>
    <t>Управление муниципальными финансами</t>
  </si>
  <si>
    <t xml:space="preserve"> Обеспечение реализации муниципальной программы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</si>
  <si>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</si>
  <si>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</si>
  <si>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</si>
  <si>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</si>
  <si>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</si>
  <si>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</si>
  <si>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</si>
  <si>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</si>
  <si>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</si>
  <si>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</si>
  <si>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</si>
  <si>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</si>
  <si>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5.8.  Выравнивание бюджетной обеспеченности поселений из районного фонда финансовой поддержки</t>
  </si>
  <si>
    <t>4.1. 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</si>
  <si>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 xml:space="preserve"> от 15.07.2019 г. №236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</si>
</sst>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2" borderId="1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wrapText="1"/>
    </xf>
    <xf numFmtId="164" fontId="5" fillId="2" borderId="26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0" xfId="0" applyFont="1" applyFill="1" applyBorder="1"/>
    <xf numFmtId="0" fontId="5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wrapText="1"/>
    </xf>
    <xf numFmtId="164" fontId="6" fillId="4" borderId="1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/>
    <xf numFmtId="164" fontId="1" fillId="0" borderId="2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3"/>
  <sheetViews>
    <sheetView tabSelected="1" view="pageBreakPreview" zoomScale="70" zoomScaleNormal="100" zoomScaleSheetLayoutView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8" sqref="C8:C10"/>
    </sheetView>
  </sheetViews>
  <sheetFormatPr defaultRowHeight="15" x14ac:dyDescent="0.25"/>
  <cols>
    <col min="1" max="1" width="24" style="8" customWidth="1"/>
    <col min="2" max="2" width="52.85546875" style="8" customWidth="1"/>
    <col min="3" max="3" width="41.7109375" style="8" customWidth="1"/>
    <col min="4" max="4" width="13.7109375" style="8" customWidth="1"/>
    <col min="5" max="5" width="16.28515625" style="8" customWidth="1"/>
    <col min="6" max="6" width="13" style="8" customWidth="1"/>
    <col min="7" max="8" width="16.140625" style="8" customWidth="1"/>
    <col min="9" max="9" width="13.85546875" style="8" customWidth="1"/>
    <col min="10" max="10" width="13.85546875" style="91" customWidth="1"/>
    <col min="11" max="11" width="15" style="8" customWidth="1"/>
    <col min="12" max="13" width="15" style="8" hidden="1" customWidth="1"/>
    <col min="14" max="16384" width="9.140625" style="8"/>
  </cols>
  <sheetData>
    <row r="1" spans="1:13" ht="15.75" x14ac:dyDescent="0.25">
      <c r="A1" s="115" t="s">
        <v>29</v>
      </c>
      <c r="B1" s="115"/>
      <c r="C1" s="115"/>
      <c r="D1" s="115"/>
      <c r="E1" s="115"/>
      <c r="F1" s="115"/>
      <c r="G1" s="115"/>
      <c r="H1" s="115"/>
      <c r="I1" s="115"/>
    </row>
    <row r="2" spans="1:13" ht="15.7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M2" s="64"/>
    </row>
    <row r="3" spans="1:13" ht="15.75" x14ac:dyDescent="0.25">
      <c r="A3" s="115" t="s">
        <v>54</v>
      </c>
      <c r="B3" s="115"/>
      <c r="C3" s="115"/>
      <c r="D3" s="115"/>
      <c r="E3" s="115"/>
      <c r="F3" s="115"/>
      <c r="G3" s="115"/>
      <c r="H3" s="115"/>
      <c r="I3" s="115"/>
      <c r="M3" s="64"/>
    </row>
    <row r="4" spans="1:13" ht="15.75" x14ac:dyDescent="0.25">
      <c r="A4" s="89"/>
      <c r="M4" s="64"/>
    </row>
    <row r="5" spans="1:13" ht="15.75" x14ac:dyDescent="0.25">
      <c r="A5" s="115" t="s">
        <v>27</v>
      </c>
      <c r="B5" s="115"/>
      <c r="C5" s="115"/>
      <c r="D5" s="115"/>
      <c r="E5" s="115"/>
      <c r="F5" s="115"/>
      <c r="G5" s="115"/>
      <c r="H5" s="89"/>
      <c r="M5" s="64"/>
    </row>
    <row r="6" spans="1:13" ht="15.75" x14ac:dyDescent="0.25">
      <c r="A6" s="116" t="s">
        <v>1</v>
      </c>
      <c r="B6" s="116"/>
      <c r="C6" s="116"/>
      <c r="D6" s="116"/>
      <c r="E6" s="116"/>
      <c r="F6" s="116"/>
      <c r="G6" s="116"/>
      <c r="H6" s="90"/>
      <c r="M6" s="64"/>
    </row>
    <row r="7" spans="1:13" ht="16.5" thickBot="1" x14ac:dyDescent="0.3">
      <c r="A7" s="9"/>
      <c r="M7" s="64"/>
    </row>
    <row r="8" spans="1:13" ht="16.5" customHeight="1" thickBot="1" x14ac:dyDescent="0.3">
      <c r="A8" s="94" t="s">
        <v>2</v>
      </c>
      <c r="B8" s="94" t="s">
        <v>3</v>
      </c>
      <c r="C8" s="94" t="s">
        <v>4</v>
      </c>
      <c r="D8" s="117" t="s">
        <v>5</v>
      </c>
      <c r="E8" s="118"/>
      <c r="F8" s="118"/>
      <c r="G8" s="118"/>
      <c r="H8" s="118"/>
      <c r="I8" s="118"/>
      <c r="J8" s="118"/>
      <c r="K8" s="119"/>
      <c r="L8" s="86"/>
      <c r="M8" s="65"/>
    </row>
    <row r="9" spans="1:13" ht="16.5" customHeight="1" thickBot="1" x14ac:dyDescent="0.3">
      <c r="A9" s="95"/>
      <c r="B9" s="95"/>
      <c r="C9" s="95"/>
      <c r="D9" s="96" t="s">
        <v>17</v>
      </c>
      <c r="E9" s="112" t="s">
        <v>32</v>
      </c>
      <c r="F9" s="113"/>
      <c r="G9" s="113"/>
      <c r="H9" s="113"/>
      <c r="I9" s="113"/>
      <c r="J9" s="113"/>
      <c r="K9" s="114"/>
      <c r="L9" s="87"/>
      <c r="M9" s="66"/>
    </row>
    <row r="10" spans="1:13" ht="16.5" thickBot="1" x14ac:dyDescent="0.3">
      <c r="A10" s="96"/>
      <c r="B10" s="96"/>
      <c r="C10" s="96"/>
      <c r="D10" s="107"/>
      <c r="E10" s="62">
        <v>2014</v>
      </c>
      <c r="F10" s="62">
        <v>2015</v>
      </c>
      <c r="G10" s="63">
        <v>2016</v>
      </c>
      <c r="H10" s="62">
        <v>2017</v>
      </c>
      <c r="I10" s="62">
        <v>2018</v>
      </c>
      <c r="J10" s="62">
        <v>2019</v>
      </c>
      <c r="K10" s="57">
        <v>2020</v>
      </c>
      <c r="L10" s="57"/>
      <c r="M10" s="67">
        <v>2021</v>
      </c>
    </row>
    <row r="11" spans="1:13" s="10" customFormat="1" ht="15.75" customHeight="1" thickBot="1" x14ac:dyDescent="0.25">
      <c r="A11" s="1">
        <v>1</v>
      </c>
      <c r="B11" s="2">
        <v>2</v>
      </c>
      <c r="C11" s="2">
        <v>3</v>
      </c>
      <c r="D11" s="2">
        <v>8</v>
      </c>
      <c r="E11" s="2">
        <v>9</v>
      </c>
      <c r="F11" s="2">
        <v>10</v>
      </c>
      <c r="G11" s="2">
        <v>11</v>
      </c>
      <c r="H11" s="2">
        <v>12</v>
      </c>
      <c r="I11" s="2">
        <v>13</v>
      </c>
      <c r="J11" s="2">
        <v>14</v>
      </c>
      <c r="K11" s="41">
        <v>15</v>
      </c>
      <c r="L11" s="41"/>
      <c r="M11" s="68">
        <v>15</v>
      </c>
    </row>
    <row r="12" spans="1:13" ht="54" customHeight="1" thickBot="1" x14ac:dyDescent="0.3">
      <c r="A12" s="14" t="s">
        <v>6</v>
      </c>
      <c r="B12" s="15" t="s">
        <v>28</v>
      </c>
      <c r="C12" s="16" t="s">
        <v>7</v>
      </c>
      <c r="D12" s="59">
        <f>SUM(E12:K12)</f>
        <v>607318.53967000009</v>
      </c>
      <c r="E12" s="60">
        <f t="shared" ref="E12:J12" si="0">E13+E18+E23+E27+E32+E39</f>
        <v>98620.270999999993</v>
      </c>
      <c r="F12" s="60">
        <f t="shared" si="0"/>
        <v>82998.675000000003</v>
      </c>
      <c r="G12" s="60">
        <f>G13+G18+G23+G27+G32+G39</f>
        <v>90907.59599999999</v>
      </c>
      <c r="H12" s="60">
        <f t="shared" si="0"/>
        <v>75180.848670000007</v>
      </c>
      <c r="I12" s="61">
        <f t="shared" si="0"/>
        <v>89849.059000000008</v>
      </c>
      <c r="J12" s="61">
        <f t="shared" si="0"/>
        <v>90833.126000000004</v>
      </c>
      <c r="K12" s="58">
        <f>K13+K18+K23+K27+K32+K39</f>
        <v>78928.964000000007</v>
      </c>
      <c r="L12" s="58"/>
      <c r="M12" s="69">
        <f>M13+M18+M23+M27+M32+M39</f>
        <v>79136.964000000007</v>
      </c>
    </row>
    <row r="13" spans="1:13" ht="15.75" x14ac:dyDescent="0.25">
      <c r="A13" s="108" t="s">
        <v>11</v>
      </c>
      <c r="B13" s="100" t="s">
        <v>49</v>
      </c>
      <c r="C13" s="7" t="s">
        <v>7</v>
      </c>
      <c r="D13" s="17">
        <f>D14</f>
        <v>20</v>
      </c>
      <c r="E13" s="18">
        <f>E14</f>
        <v>10</v>
      </c>
      <c r="F13" s="18">
        <v>0</v>
      </c>
      <c r="G13" s="18">
        <f>G14</f>
        <v>0</v>
      </c>
      <c r="H13" s="18">
        <f>H14</f>
        <v>0</v>
      </c>
      <c r="I13" s="18">
        <v>0</v>
      </c>
      <c r="J13" s="17">
        <f>J14</f>
        <v>10</v>
      </c>
      <c r="K13" s="42">
        <f>K14</f>
        <v>0</v>
      </c>
      <c r="L13" s="42"/>
      <c r="M13" s="70">
        <f>M14</f>
        <v>0</v>
      </c>
    </row>
    <row r="14" spans="1:13" ht="31.5" x14ac:dyDescent="0.25">
      <c r="A14" s="109"/>
      <c r="B14" s="101"/>
      <c r="C14" s="11" t="s">
        <v>8</v>
      </c>
      <c r="D14" s="19">
        <f>SUM(E14:J14)</f>
        <v>20</v>
      </c>
      <c r="E14" s="20">
        <v>10</v>
      </c>
      <c r="F14" s="20">
        <v>0</v>
      </c>
      <c r="G14" s="20">
        <f>G16+G17</f>
        <v>0</v>
      </c>
      <c r="H14" s="20">
        <f>H16+H17</f>
        <v>0</v>
      </c>
      <c r="I14" s="20">
        <v>0</v>
      </c>
      <c r="J14" s="19">
        <v>10</v>
      </c>
      <c r="K14" s="36">
        <v>0</v>
      </c>
      <c r="L14" s="36"/>
      <c r="M14" s="71">
        <v>0</v>
      </c>
    </row>
    <row r="15" spans="1:13" ht="32.25" thickBot="1" x14ac:dyDescent="0.3">
      <c r="A15" s="110"/>
      <c r="B15" s="102"/>
      <c r="C15" s="12" t="s">
        <v>9</v>
      </c>
      <c r="D15" s="21" t="s">
        <v>10</v>
      </c>
      <c r="E15" s="22" t="s">
        <v>10</v>
      </c>
      <c r="F15" s="22" t="s">
        <v>10</v>
      </c>
      <c r="G15" s="22" t="s">
        <v>10</v>
      </c>
      <c r="H15" s="22" t="s">
        <v>10</v>
      </c>
      <c r="I15" s="22" t="s">
        <v>10</v>
      </c>
      <c r="J15" s="21" t="s">
        <v>10</v>
      </c>
      <c r="K15" s="43" t="s">
        <v>10</v>
      </c>
      <c r="L15" s="43"/>
      <c r="M15" s="72" t="s">
        <v>10</v>
      </c>
    </row>
    <row r="16" spans="1:13" ht="31.5" x14ac:dyDescent="0.25">
      <c r="A16" s="103" t="s">
        <v>12</v>
      </c>
      <c r="B16" s="6" t="s">
        <v>48</v>
      </c>
      <c r="C16" s="6" t="s">
        <v>13</v>
      </c>
      <c r="D16" s="23">
        <f>SUM(E16:J16)</f>
        <v>10</v>
      </c>
      <c r="E16" s="23">
        <v>5</v>
      </c>
      <c r="F16" s="23">
        <v>0</v>
      </c>
      <c r="G16" s="23">
        <v>0</v>
      </c>
      <c r="H16" s="23">
        <f>5-5</f>
        <v>0</v>
      </c>
      <c r="I16" s="23">
        <v>0</v>
      </c>
      <c r="J16" s="33">
        <v>5</v>
      </c>
      <c r="K16" s="44">
        <v>0</v>
      </c>
      <c r="L16" s="44"/>
      <c r="M16" s="73">
        <v>0</v>
      </c>
    </row>
    <row r="17" spans="1:13" ht="32.25" thickBot="1" x14ac:dyDescent="0.3">
      <c r="A17" s="111"/>
      <c r="B17" s="4" t="s">
        <v>47</v>
      </c>
      <c r="C17" s="4" t="s">
        <v>13</v>
      </c>
      <c r="D17" s="24">
        <f>SUM(E17:J17)</f>
        <v>10</v>
      </c>
      <c r="E17" s="24">
        <v>5</v>
      </c>
      <c r="F17" s="24">
        <v>0</v>
      </c>
      <c r="G17" s="24">
        <v>0</v>
      </c>
      <c r="H17" s="24">
        <f>5-5</f>
        <v>0</v>
      </c>
      <c r="I17" s="24">
        <v>0</v>
      </c>
      <c r="J17" s="34">
        <v>5</v>
      </c>
      <c r="K17" s="44">
        <v>0</v>
      </c>
      <c r="L17" s="44"/>
      <c r="M17" s="73">
        <v>0</v>
      </c>
    </row>
    <row r="18" spans="1:13" ht="15.75" x14ac:dyDescent="0.25">
      <c r="A18" s="97" t="s">
        <v>14</v>
      </c>
      <c r="B18" s="100" t="s">
        <v>34</v>
      </c>
      <c r="C18" s="7" t="s">
        <v>7</v>
      </c>
      <c r="D18" s="18">
        <f t="shared" ref="D18:M18" si="1">D19</f>
        <v>4026.0876699999999</v>
      </c>
      <c r="E18" s="18">
        <f t="shared" si="1"/>
        <v>7.6</v>
      </c>
      <c r="F18" s="18">
        <f t="shared" si="1"/>
        <v>1047.5</v>
      </c>
      <c r="G18" s="18">
        <f t="shared" si="1"/>
        <v>2955</v>
      </c>
      <c r="H18" s="18">
        <f t="shared" si="1"/>
        <v>5.9876700000000014</v>
      </c>
      <c r="I18" s="18">
        <f t="shared" si="1"/>
        <v>0</v>
      </c>
      <c r="J18" s="17">
        <f t="shared" si="1"/>
        <v>10</v>
      </c>
      <c r="K18" s="42">
        <f t="shared" si="1"/>
        <v>0</v>
      </c>
      <c r="L18" s="42"/>
      <c r="M18" s="70">
        <f t="shared" si="1"/>
        <v>0</v>
      </c>
    </row>
    <row r="19" spans="1:13" ht="31.5" x14ac:dyDescent="0.25">
      <c r="A19" s="98"/>
      <c r="B19" s="101"/>
      <c r="C19" s="11" t="s">
        <v>8</v>
      </c>
      <c r="D19" s="20">
        <f>SUM(E19:J19)</f>
        <v>4026.0876699999999</v>
      </c>
      <c r="E19" s="20">
        <v>7.6</v>
      </c>
      <c r="F19" s="20">
        <v>1047.5</v>
      </c>
      <c r="G19" s="20">
        <f t="shared" ref="G19:M19" si="2">G21+G22</f>
        <v>2955</v>
      </c>
      <c r="H19" s="20">
        <f t="shared" si="2"/>
        <v>5.9876700000000014</v>
      </c>
      <c r="I19" s="20">
        <f t="shared" si="2"/>
        <v>0</v>
      </c>
      <c r="J19" s="19">
        <f t="shared" si="2"/>
        <v>10</v>
      </c>
      <c r="K19" s="36">
        <f t="shared" si="2"/>
        <v>0</v>
      </c>
      <c r="L19" s="36"/>
      <c r="M19" s="71">
        <f t="shared" si="2"/>
        <v>0</v>
      </c>
    </row>
    <row r="20" spans="1:13" ht="32.25" thickBot="1" x14ac:dyDescent="0.3">
      <c r="A20" s="99"/>
      <c r="B20" s="102"/>
      <c r="C20" s="12" t="s">
        <v>9</v>
      </c>
      <c r="D20" s="22" t="s">
        <v>10</v>
      </c>
      <c r="E20" s="22" t="s">
        <v>10</v>
      </c>
      <c r="F20" s="22" t="s">
        <v>10</v>
      </c>
      <c r="G20" s="22" t="s">
        <v>10</v>
      </c>
      <c r="H20" s="22" t="s">
        <v>10</v>
      </c>
      <c r="I20" s="22" t="s">
        <v>10</v>
      </c>
      <c r="J20" s="19" t="s">
        <v>10</v>
      </c>
      <c r="K20" s="36" t="s">
        <v>10</v>
      </c>
      <c r="L20" s="36"/>
      <c r="M20" s="71" t="s">
        <v>10</v>
      </c>
    </row>
    <row r="21" spans="1:13" ht="39" customHeight="1" x14ac:dyDescent="0.25">
      <c r="A21" s="105" t="s">
        <v>12</v>
      </c>
      <c r="B21" s="6" t="s">
        <v>50</v>
      </c>
      <c r="C21" s="6" t="s">
        <v>23</v>
      </c>
      <c r="D21" s="23">
        <f>SUM(E21:J21)</f>
        <v>17.600000000000001</v>
      </c>
      <c r="E21" s="23">
        <v>7.6</v>
      </c>
      <c r="F21" s="23">
        <v>0</v>
      </c>
      <c r="G21" s="23">
        <v>0</v>
      </c>
      <c r="H21" s="23">
        <f>5-5</f>
        <v>0</v>
      </c>
      <c r="I21" s="23">
        <v>0</v>
      </c>
      <c r="J21" s="26">
        <v>10</v>
      </c>
      <c r="K21" s="44">
        <v>0</v>
      </c>
      <c r="L21" s="44"/>
      <c r="M21" s="73">
        <v>0</v>
      </c>
    </row>
    <row r="22" spans="1:13" ht="35.25" customHeight="1" thickBot="1" x14ac:dyDescent="0.3">
      <c r="A22" s="106"/>
      <c r="B22" s="4" t="s">
        <v>30</v>
      </c>
      <c r="C22" s="4" t="s">
        <v>23</v>
      </c>
      <c r="D22" s="24">
        <f>SUM(E22:J22)</f>
        <v>4008.48767</v>
      </c>
      <c r="E22" s="24">
        <v>0</v>
      </c>
      <c r="F22" s="24">
        <v>1047.5</v>
      </c>
      <c r="G22" s="24">
        <v>2955</v>
      </c>
      <c r="H22" s="24">
        <f>50-44.01233</f>
        <v>5.9876700000000014</v>
      </c>
      <c r="I22" s="24">
        <v>0</v>
      </c>
      <c r="J22" s="26">
        <v>0</v>
      </c>
      <c r="K22" s="44">
        <v>0</v>
      </c>
      <c r="L22" s="44"/>
      <c r="M22" s="73">
        <v>0</v>
      </c>
    </row>
    <row r="23" spans="1:13" ht="15.75" x14ac:dyDescent="0.25">
      <c r="A23" s="97" t="s">
        <v>15</v>
      </c>
      <c r="B23" s="100" t="s">
        <v>35</v>
      </c>
      <c r="C23" s="7" t="s">
        <v>7</v>
      </c>
      <c r="D23" s="18">
        <f>SUM(E23:K23)</f>
        <v>130.654</v>
      </c>
      <c r="E23" s="18">
        <f t="shared" ref="E23:M23" si="3">E24</f>
        <v>52</v>
      </c>
      <c r="F23" s="18">
        <f t="shared" si="3"/>
        <v>3.8</v>
      </c>
      <c r="G23" s="18">
        <f t="shared" si="3"/>
        <v>14.853999999999999</v>
      </c>
      <c r="H23" s="18">
        <f t="shared" si="3"/>
        <v>20</v>
      </c>
      <c r="I23" s="18">
        <f t="shared" si="3"/>
        <v>0</v>
      </c>
      <c r="J23" s="40">
        <f t="shared" si="3"/>
        <v>20</v>
      </c>
      <c r="K23" s="45">
        <f t="shared" si="3"/>
        <v>20</v>
      </c>
      <c r="L23" s="45"/>
      <c r="M23" s="74">
        <f t="shared" si="3"/>
        <v>20</v>
      </c>
    </row>
    <row r="24" spans="1:13" ht="31.5" x14ac:dyDescent="0.25">
      <c r="A24" s="98"/>
      <c r="B24" s="101"/>
      <c r="C24" s="11" t="s">
        <v>8</v>
      </c>
      <c r="D24" s="20">
        <f>SUM(E24:K24)</f>
        <v>130.654</v>
      </c>
      <c r="E24" s="20">
        <v>52</v>
      </c>
      <c r="F24" s="20">
        <v>3.8</v>
      </c>
      <c r="G24" s="20">
        <v>14.853999999999999</v>
      </c>
      <c r="H24" s="20">
        <f>H26</f>
        <v>20</v>
      </c>
      <c r="I24" s="20">
        <f>I26</f>
        <v>0</v>
      </c>
      <c r="J24" s="19">
        <f>J26</f>
        <v>20</v>
      </c>
      <c r="K24" s="36">
        <f>K26</f>
        <v>20</v>
      </c>
      <c r="L24" s="36"/>
      <c r="M24" s="75">
        <f>M26</f>
        <v>20</v>
      </c>
    </row>
    <row r="25" spans="1:13" ht="32.25" thickBot="1" x14ac:dyDescent="0.3">
      <c r="A25" s="99"/>
      <c r="B25" s="102"/>
      <c r="C25" s="12" t="s">
        <v>9</v>
      </c>
      <c r="D25" s="22" t="s">
        <v>10</v>
      </c>
      <c r="E25" s="22" t="s">
        <v>10</v>
      </c>
      <c r="F25" s="22" t="s">
        <v>10</v>
      </c>
      <c r="G25" s="22" t="s">
        <v>10</v>
      </c>
      <c r="H25" s="22" t="s">
        <v>10</v>
      </c>
      <c r="I25" s="22" t="s">
        <v>10</v>
      </c>
      <c r="J25" s="19" t="s">
        <v>10</v>
      </c>
      <c r="K25" s="36" t="s">
        <v>10</v>
      </c>
      <c r="L25" s="36"/>
      <c r="M25" s="71" t="s">
        <v>10</v>
      </c>
    </row>
    <row r="26" spans="1:13" ht="79.5" thickBot="1" x14ac:dyDescent="0.3">
      <c r="A26" s="88" t="s">
        <v>12</v>
      </c>
      <c r="B26" s="5" t="s">
        <v>42</v>
      </c>
      <c r="C26" s="5" t="s">
        <v>33</v>
      </c>
      <c r="D26" s="25">
        <f>SUM(E26:K26)</f>
        <v>130.654</v>
      </c>
      <c r="E26" s="25">
        <v>52</v>
      </c>
      <c r="F26" s="25">
        <v>3.8</v>
      </c>
      <c r="G26" s="25">
        <v>14.853999999999999</v>
      </c>
      <c r="H26" s="25">
        <v>20</v>
      </c>
      <c r="I26" s="25">
        <v>0</v>
      </c>
      <c r="J26" s="26">
        <v>20</v>
      </c>
      <c r="K26" s="46">
        <v>20</v>
      </c>
      <c r="L26" s="46"/>
      <c r="M26" s="76">
        <v>20</v>
      </c>
    </row>
    <row r="27" spans="1:13" ht="15.75" x14ac:dyDescent="0.25">
      <c r="A27" s="97" t="s">
        <v>16</v>
      </c>
      <c r="B27" s="100" t="s">
        <v>36</v>
      </c>
      <c r="C27" s="7" t="s">
        <v>17</v>
      </c>
      <c r="D27" s="18">
        <f>D31</f>
        <v>35543.385999999999</v>
      </c>
      <c r="E27" s="18">
        <f>E31</f>
        <v>5163.2929999999997</v>
      </c>
      <c r="F27" s="18">
        <f>F31</f>
        <v>4814.5559999999996</v>
      </c>
      <c r="G27" s="18">
        <f t="shared" ref="G27:K27" si="4">G31</f>
        <v>4769.24</v>
      </c>
      <c r="H27" s="18">
        <f>H28</f>
        <v>4959.3670000000002</v>
      </c>
      <c r="I27" s="18">
        <f>I28</f>
        <v>5324.5839999999998</v>
      </c>
      <c r="J27" s="40">
        <f>J28</f>
        <v>5517.6959999999999</v>
      </c>
      <c r="K27" s="45">
        <f t="shared" si="4"/>
        <v>5198.0219999999999</v>
      </c>
      <c r="L27" s="45"/>
      <c r="M27" s="74">
        <f t="shared" ref="M27" si="5">M31</f>
        <v>5203.0219999999999</v>
      </c>
    </row>
    <row r="28" spans="1:13" ht="62.25" customHeight="1" x14ac:dyDescent="0.25">
      <c r="A28" s="98"/>
      <c r="B28" s="101"/>
      <c r="C28" s="13" t="s">
        <v>31</v>
      </c>
      <c r="D28" s="20">
        <f>SUM(E28:K28)</f>
        <v>35746.757999999994</v>
      </c>
      <c r="E28" s="19">
        <f t="shared" ref="E28:K28" si="6">E31</f>
        <v>5163.2929999999997</v>
      </c>
      <c r="F28" s="19">
        <f t="shared" si="6"/>
        <v>4814.5559999999996</v>
      </c>
      <c r="G28" s="19">
        <f t="shared" si="6"/>
        <v>4769.24</v>
      </c>
      <c r="H28" s="19">
        <f t="shared" si="6"/>
        <v>4959.3670000000002</v>
      </c>
      <c r="I28" s="19">
        <f t="shared" si="6"/>
        <v>5324.5839999999998</v>
      </c>
      <c r="J28" s="19">
        <f>J31+J30</f>
        <v>5517.6959999999999</v>
      </c>
      <c r="K28" s="36">
        <f t="shared" si="6"/>
        <v>5198.0219999999999</v>
      </c>
      <c r="L28" s="36"/>
      <c r="M28" s="75">
        <f t="shared" ref="M28" si="7">M31</f>
        <v>5203.0219999999999</v>
      </c>
    </row>
    <row r="29" spans="1:13" ht="30" customHeight="1" thickBot="1" x14ac:dyDescent="0.3">
      <c r="A29" s="99"/>
      <c r="B29" s="102"/>
      <c r="C29" s="12" t="s">
        <v>18</v>
      </c>
      <c r="D29" s="22"/>
      <c r="E29" s="22"/>
      <c r="F29" s="22"/>
      <c r="G29" s="22"/>
      <c r="H29" s="22"/>
      <c r="I29" s="22"/>
      <c r="J29" s="21"/>
      <c r="K29" s="43"/>
      <c r="L29" s="43"/>
      <c r="M29" s="72"/>
    </row>
    <row r="30" spans="1:13" ht="99" customHeight="1" thickBot="1" x14ac:dyDescent="0.3">
      <c r="A30" s="103" t="s">
        <v>19</v>
      </c>
      <c r="B30" s="5" t="s">
        <v>53</v>
      </c>
      <c r="C30" s="5" t="s">
        <v>37</v>
      </c>
      <c r="D30" s="20">
        <f>SUM(E30:K30)</f>
        <v>203.37200000000001</v>
      </c>
      <c r="E30" s="25"/>
      <c r="F30" s="25"/>
      <c r="G30" s="25"/>
      <c r="H30" s="25"/>
      <c r="I30" s="29"/>
      <c r="J30" s="39">
        <v>203.37200000000001</v>
      </c>
      <c r="K30" s="29"/>
      <c r="L30" s="92"/>
      <c r="M30" s="93"/>
    </row>
    <row r="31" spans="1:13" ht="32.25" thickBot="1" x14ac:dyDescent="0.3">
      <c r="A31" s="104"/>
      <c r="B31" s="5" t="s">
        <v>51</v>
      </c>
      <c r="C31" s="5" t="s">
        <v>37</v>
      </c>
      <c r="D31" s="25">
        <f>SUM(E31:K31)</f>
        <v>35543.385999999999</v>
      </c>
      <c r="E31" s="25">
        <v>5163.2929999999997</v>
      </c>
      <c r="F31" s="25">
        <v>4814.5559999999996</v>
      </c>
      <c r="G31" s="25">
        <v>4769.24</v>
      </c>
      <c r="H31" s="25">
        <v>4959.3670000000002</v>
      </c>
      <c r="I31" s="25">
        <v>5324.5839999999998</v>
      </c>
      <c r="J31" s="35">
        <v>5314.3239999999996</v>
      </c>
      <c r="K31" s="47">
        <v>5198.0219999999999</v>
      </c>
      <c r="L31" s="47"/>
      <c r="M31" s="77">
        <v>5203.0219999999999</v>
      </c>
    </row>
    <row r="32" spans="1:13" ht="15.75" x14ac:dyDescent="0.25">
      <c r="A32" s="97" t="s">
        <v>20</v>
      </c>
      <c r="B32" s="100" t="s">
        <v>38</v>
      </c>
      <c r="C32" s="7" t="s">
        <v>17</v>
      </c>
      <c r="D32" s="18">
        <f>SUM(E32:K32)</f>
        <v>351630.03200000001</v>
      </c>
      <c r="E32" s="18">
        <f>E33</f>
        <v>68405.047999999995</v>
      </c>
      <c r="F32" s="18">
        <f t="shared" ref="F32:M32" si="8">F33</f>
        <v>47766.188999999998</v>
      </c>
      <c r="G32" s="18">
        <f t="shared" si="8"/>
        <v>55121.7</v>
      </c>
      <c r="H32" s="18">
        <f t="shared" si="8"/>
        <v>41771.68</v>
      </c>
      <c r="I32" s="18">
        <f t="shared" si="8"/>
        <v>50271.330999999998</v>
      </c>
      <c r="J32" s="31">
        <f t="shared" si="8"/>
        <v>49387.536</v>
      </c>
      <c r="K32" s="48">
        <f t="shared" si="8"/>
        <v>38906.548000000003</v>
      </c>
      <c r="L32" s="48"/>
      <c r="M32" s="78">
        <f t="shared" si="8"/>
        <v>39091.548000000003</v>
      </c>
    </row>
    <row r="33" spans="1:13" ht="30.75" customHeight="1" x14ac:dyDescent="0.25">
      <c r="A33" s="98"/>
      <c r="B33" s="101"/>
      <c r="C33" s="11" t="s">
        <v>41</v>
      </c>
      <c r="D33" s="19">
        <f>SUM(E33:K33)</f>
        <v>351630.03200000001</v>
      </c>
      <c r="E33" s="19">
        <f>E35+E36+E37</f>
        <v>68405.047999999995</v>
      </c>
      <c r="F33" s="19">
        <f>F35+F36+F37</f>
        <v>47766.188999999998</v>
      </c>
      <c r="G33" s="19">
        <f>G35+G36+G37</f>
        <v>55121.7</v>
      </c>
      <c r="H33" s="19">
        <f>SUM(H35:H38)</f>
        <v>41771.68</v>
      </c>
      <c r="I33" s="36">
        <f>SUM(I35:I38)</f>
        <v>50271.330999999998</v>
      </c>
      <c r="J33" s="36">
        <f>SUM(J35:J38)</f>
        <v>49387.536</v>
      </c>
      <c r="K33" s="36">
        <f>SUM(K35:K38)</f>
        <v>38906.548000000003</v>
      </c>
      <c r="L33" s="36"/>
      <c r="M33" s="75">
        <f>SUM(M35:M38)</f>
        <v>39091.548000000003</v>
      </c>
    </row>
    <row r="34" spans="1:13" ht="16.5" thickBot="1" x14ac:dyDescent="0.3">
      <c r="A34" s="99"/>
      <c r="B34" s="102"/>
      <c r="C34" s="12" t="s">
        <v>18</v>
      </c>
      <c r="D34" s="22"/>
      <c r="E34" s="22"/>
      <c r="F34" s="22"/>
      <c r="G34" s="22"/>
      <c r="H34" s="22"/>
      <c r="I34" s="22"/>
      <c r="J34" s="32"/>
      <c r="K34" s="49"/>
      <c r="L34" s="49"/>
      <c r="M34" s="79"/>
    </row>
    <row r="35" spans="1:13" ht="15.75" x14ac:dyDescent="0.25">
      <c r="A35" s="94" t="s">
        <v>21</v>
      </c>
      <c r="B35" s="6" t="s">
        <v>45</v>
      </c>
      <c r="C35" s="94" t="s">
        <v>22</v>
      </c>
      <c r="D35" s="23">
        <f>E35+F35+G35+H35+I35+J35+K35</f>
        <v>243607.78000000003</v>
      </c>
      <c r="E35" s="23">
        <v>58636.563999999998</v>
      </c>
      <c r="F35" s="23">
        <v>37372.307999999997</v>
      </c>
      <c r="G35" s="23">
        <v>44314.086000000003</v>
      </c>
      <c r="H35" s="23">
        <v>20922.007000000001</v>
      </c>
      <c r="I35" s="23">
        <v>29002.127</v>
      </c>
      <c r="J35" s="33">
        <v>29396.687999999998</v>
      </c>
      <c r="K35" s="50">
        <v>23964</v>
      </c>
      <c r="L35" s="50"/>
      <c r="M35" s="80">
        <v>23959</v>
      </c>
    </row>
    <row r="36" spans="1:13" ht="15.75" x14ac:dyDescent="0.25">
      <c r="A36" s="95"/>
      <c r="B36" s="3" t="s">
        <v>44</v>
      </c>
      <c r="C36" s="95"/>
      <c r="D36" s="26">
        <f>SUM(E36:K36)</f>
        <v>74586.128000000012</v>
      </c>
      <c r="E36" s="27">
        <v>9115.2839999999997</v>
      </c>
      <c r="F36" s="27">
        <v>9740.6810000000005</v>
      </c>
      <c r="G36" s="27">
        <v>10154.414000000001</v>
      </c>
      <c r="H36" s="27">
        <v>10383.349</v>
      </c>
      <c r="I36" s="27">
        <v>11716.504000000001</v>
      </c>
      <c r="J36" s="37">
        <v>11717.948</v>
      </c>
      <c r="K36" s="51">
        <v>11757.948</v>
      </c>
      <c r="L36" s="51"/>
      <c r="M36" s="75">
        <v>11717.948</v>
      </c>
    </row>
    <row r="37" spans="1:13" ht="48" thickBot="1" x14ac:dyDescent="0.3">
      <c r="A37" s="95"/>
      <c r="B37" s="4" t="s">
        <v>43</v>
      </c>
      <c r="C37" s="95"/>
      <c r="D37" s="26">
        <f>SUM(E37:K37)</f>
        <v>4381.3</v>
      </c>
      <c r="E37" s="27">
        <v>653.20000000000005</v>
      </c>
      <c r="F37" s="27">
        <v>653.20000000000005</v>
      </c>
      <c r="G37" s="27">
        <v>653.20000000000005</v>
      </c>
      <c r="H37" s="27">
        <v>632.5</v>
      </c>
      <c r="I37" s="27">
        <v>612.70000000000005</v>
      </c>
      <c r="J37" s="37">
        <v>595.9</v>
      </c>
      <c r="K37" s="52">
        <v>580.6</v>
      </c>
      <c r="L37" s="52"/>
      <c r="M37" s="81">
        <v>568.6</v>
      </c>
    </row>
    <row r="38" spans="1:13" ht="46.5" customHeight="1" thickBot="1" x14ac:dyDescent="0.3">
      <c r="A38" s="96"/>
      <c r="B38" s="4" t="s">
        <v>52</v>
      </c>
      <c r="C38" s="96"/>
      <c r="D38" s="26">
        <f>SUM(E38:K38)</f>
        <v>29054.824000000001</v>
      </c>
      <c r="E38" s="28">
        <v>0</v>
      </c>
      <c r="F38" s="28">
        <v>0</v>
      </c>
      <c r="G38" s="28">
        <v>0</v>
      </c>
      <c r="H38" s="28">
        <v>9833.8240000000005</v>
      </c>
      <c r="I38" s="28">
        <v>8940</v>
      </c>
      <c r="J38" s="38">
        <v>7677</v>
      </c>
      <c r="K38" s="53">
        <v>2604</v>
      </c>
      <c r="L38" s="53"/>
      <c r="M38" s="82">
        <v>2846</v>
      </c>
    </row>
    <row r="39" spans="1:13" ht="15.75" x14ac:dyDescent="0.25">
      <c r="A39" s="97" t="s">
        <v>25</v>
      </c>
      <c r="B39" s="100" t="s">
        <v>39</v>
      </c>
      <c r="C39" s="7" t="s">
        <v>17</v>
      </c>
      <c r="D39" s="17">
        <f>SUM(E39:K39)</f>
        <v>215765.008</v>
      </c>
      <c r="E39" s="18">
        <f>E42</f>
        <v>24982.33</v>
      </c>
      <c r="F39" s="18">
        <f>F42</f>
        <v>29366.63</v>
      </c>
      <c r="G39" s="18">
        <f t="shared" ref="G39:K39" si="9">G42</f>
        <v>28046.802</v>
      </c>
      <c r="H39" s="18">
        <f t="shared" si="9"/>
        <v>28423.813999999998</v>
      </c>
      <c r="I39" s="18">
        <f t="shared" si="9"/>
        <v>34253.144</v>
      </c>
      <c r="J39" s="31">
        <f t="shared" si="9"/>
        <v>35887.894</v>
      </c>
      <c r="K39" s="54">
        <f t="shared" si="9"/>
        <v>34804.394</v>
      </c>
      <c r="L39" s="54"/>
      <c r="M39" s="83">
        <f t="shared" ref="M39" si="10">M42</f>
        <v>34822.394</v>
      </c>
    </row>
    <row r="40" spans="1:13" ht="28.5" customHeight="1" x14ac:dyDescent="0.25">
      <c r="A40" s="98"/>
      <c r="B40" s="101"/>
      <c r="C40" s="11" t="s">
        <v>40</v>
      </c>
      <c r="D40" s="19">
        <f>SUM(E40:K40)</f>
        <v>215765.008</v>
      </c>
      <c r="E40" s="19">
        <f t="shared" ref="E40:K40" si="11">E42</f>
        <v>24982.33</v>
      </c>
      <c r="F40" s="19">
        <f t="shared" si="11"/>
        <v>29366.63</v>
      </c>
      <c r="G40" s="19">
        <f t="shared" si="11"/>
        <v>28046.802</v>
      </c>
      <c r="H40" s="19">
        <f t="shared" si="11"/>
        <v>28423.813999999998</v>
      </c>
      <c r="I40" s="19">
        <f t="shared" si="11"/>
        <v>34253.144</v>
      </c>
      <c r="J40" s="36">
        <f t="shared" si="11"/>
        <v>35887.894</v>
      </c>
      <c r="K40" s="36">
        <f t="shared" si="11"/>
        <v>34804.394</v>
      </c>
      <c r="L40" s="36"/>
      <c r="M40" s="71">
        <f t="shared" ref="M40" si="12">M42</f>
        <v>34822.394</v>
      </c>
    </row>
    <row r="41" spans="1:13" ht="16.5" thickBot="1" x14ac:dyDescent="0.3">
      <c r="A41" s="99"/>
      <c r="B41" s="102"/>
      <c r="C41" s="12" t="s">
        <v>18</v>
      </c>
      <c r="D41" s="22"/>
      <c r="E41" s="22"/>
      <c r="F41" s="22"/>
      <c r="G41" s="22"/>
      <c r="H41" s="22"/>
      <c r="I41" s="22"/>
      <c r="J41" s="32"/>
      <c r="K41" s="55"/>
      <c r="L41" s="55"/>
      <c r="M41" s="84"/>
    </row>
    <row r="42" spans="1:13" ht="45.75" customHeight="1" thickBot="1" x14ac:dyDescent="0.3">
      <c r="A42" s="88" t="s">
        <v>24</v>
      </c>
      <c r="B42" s="5" t="s">
        <v>46</v>
      </c>
      <c r="C42" s="5" t="s">
        <v>26</v>
      </c>
      <c r="D42" s="29">
        <f>SUM(E42:K42)</f>
        <v>215765.008</v>
      </c>
      <c r="E42" s="30">
        <v>24982.33</v>
      </c>
      <c r="F42" s="30">
        <v>29366.63</v>
      </c>
      <c r="G42" s="30">
        <v>28046.802</v>
      </c>
      <c r="H42" s="30">
        <v>28423.813999999998</v>
      </c>
      <c r="I42" s="30">
        <v>34253.144</v>
      </c>
      <c r="J42" s="39">
        <v>35887.894</v>
      </c>
      <c r="K42" s="56">
        <v>34804.394</v>
      </c>
      <c r="L42" s="56"/>
      <c r="M42" s="85">
        <v>34822.394</v>
      </c>
    </row>
    <row r="43" spans="1:13" x14ac:dyDescent="0.25">
      <c r="M43" s="64"/>
    </row>
  </sheetData>
  <mergeCells count="28">
    <mergeCell ref="E9:K9"/>
    <mergeCell ref="A1:I1"/>
    <mergeCell ref="A2:I2"/>
    <mergeCell ref="A3:I3"/>
    <mergeCell ref="A5:G5"/>
    <mergeCell ref="A6:G6"/>
    <mergeCell ref="A8:A10"/>
    <mergeCell ref="B8:B10"/>
    <mergeCell ref="C8:C10"/>
    <mergeCell ref="D8:K8"/>
    <mergeCell ref="A21:A22"/>
    <mergeCell ref="D9:D10"/>
    <mergeCell ref="A13:A15"/>
    <mergeCell ref="B13:B15"/>
    <mergeCell ref="A16:A17"/>
    <mergeCell ref="A18:A20"/>
    <mergeCell ref="B18:B20"/>
    <mergeCell ref="A35:A38"/>
    <mergeCell ref="C35:C38"/>
    <mergeCell ref="A39:A41"/>
    <mergeCell ref="B39:B41"/>
    <mergeCell ref="A23:A25"/>
    <mergeCell ref="B23:B25"/>
    <mergeCell ref="A27:A29"/>
    <mergeCell ref="B27:B29"/>
    <mergeCell ref="A32:A34"/>
    <mergeCell ref="B32:B34"/>
    <mergeCell ref="A30:A3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№346 от 22.04.2019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2019-07-01T14:17:33Z</cp:lastPrinted>
  <dcterms:created xsi:type="dcterms:W3CDTF">2014-08-04T11:56:29Z</dcterms:created>
  <dcterms:modified xsi:type="dcterms:W3CDTF">2019-07-16T16:09:24Z</dcterms:modified>
</cp:coreProperties>
</file>