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ПОСТАНОВЛЕНИЯ\внесен изм в программу №31\"/>
    </mc:Choice>
  </mc:AlternateContent>
  <xr:revisionPtr revIDLastSave="0" documentId="13_ncr:1_{A6EB1D04-9BF3-457A-8B95-ED385ED9BC4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проект на 2019-2021 № 322 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1" l="1"/>
  <c r="L7" i="1" s="1"/>
  <c r="L11" i="1"/>
  <c r="L10" i="1" s="1"/>
  <c r="L12" i="1"/>
  <c r="L9" i="1" s="1"/>
  <c r="L13" i="1"/>
  <c r="L16" i="1"/>
  <c r="L20" i="1"/>
  <c r="L19" i="1" s="1"/>
  <c r="L21" i="1"/>
  <c r="L22" i="1"/>
  <c r="L25" i="1"/>
  <c r="L28" i="1"/>
  <c r="L29" i="1"/>
  <c r="L30" i="1"/>
  <c r="L31" i="1"/>
  <c r="L34" i="1"/>
  <c r="L35" i="1"/>
  <c r="L36" i="1"/>
  <c r="L37" i="1"/>
  <c r="L40" i="1"/>
  <c r="L44" i="1"/>
  <c r="L43" i="1" s="1"/>
  <c r="L45" i="1"/>
  <c r="L46" i="1"/>
  <c r="L49" i="1"/>
  <c r="L52" i="1"/>
  <c r="L55" i="1"/>
  <c r="L58" i="1"/>
  <c r="L59" i="1"/>
  <c r="L60" i="1"/>
  <c r="L61" i="1"/>
  <c r="K36" i="1" l="1"/>
  <c r="K35" i="1"/>
  <c r="J36" i="1"/>
  <c r="J35" i="1"/>
  <c r="D39" i="1"/>
  <c r="D38" i="1"/>
  <c r="K37" i="1"/>
  <c r="J37" i="1"/>
  <c r="I37" i="1"/>
  <c r="H37" i="1"/>
  <c r="G37" i="1"/>
  <c r="F37" i="1"/>
  <c r="E37" i="1"/>
  <c r="D37" i="1" l="1"/>
  <c r="I44" i="1"/>
  <c r="I20" i="1"/>
  <c r="K61" i="1" l="1"/>
  <c r="K58" i="1" s="1"/>
  <c r="K60" i="1"/>
  <c r="K59" i="1"/>
  <c r="K55" i="1"/>
  <c r="K52" i="1"/>
  <c r="K49" i="1"/>
  <c r="K46" i="1"/>
  <c r="K45" i="1"/>
  <c r="K44" i="1"/>
  <c r="K40" i="1"/>
  <c r="K34" i="1"/>
  <c r="K31" i="1"/>
  <c r="K30" i="1"/>
  <c r="K29" i="1"/>
  <c r="K28" i="1" s="1"/>
  <c r="K25" i="1"/>
  <c r="K22" i="1"/>
  <c r="K21" i="1"/>
  <c r="K20" i="1"/>
  <c r="K16" i="1"/>
  <c r="K13" i="1"/>
  <c r="K12" i="1"/>
  <c r="K11" i="1"/>
  <c r="K10" i="1" s="1"/>
  <c r="K9" i="1" l="1"/>
  <c r="K43" i="1"/>
  <c r="K19" i="1"/>
  <c r="K8" i="1"/>
  <c r="I13" i="1"/>
  <c r="K7" i="1" l="1"/>
  <c r="J12" i="1"/>
  <c r="I12" i="1"/>
  <c r="H12" i="1"/>
  <c r="G12" i="1"/>
  <c r="F12" i="1"/>
  <c r="J11" i="1"/>
  <c r="I11" i="1"/>
  <c r="H11" i="1"/>
  <c r="G11" i="1"/>
  <c r="F11" i="1"/>
  <c r="E11" i="1"/>
  <c r="E12" i="1"/>
  <c r="J13" i="1"/>
  <c r="H13" i="1"/>
  <c r="G13" i="1"/>
  <c r="F13" i="1"/>
  <c r="E13" i="1"/>
  <c r="J16" i="1"/>
  <c r="I16" i="1"/>
  <c r="H16" i="1"/>
  <c r="G16" i="1"/>
  <c r="F16" i="1"/>
  <c r="E16" i="1"/>
  <c r="J21" i="1"/>
  <c r="I21" i="1"/>
  <c r="I19" i="1" s="1"/>
  <c r="H21" i="1"/>
  <c r="G21" i="1"/>
  <c r="F21" i="1"/>
  <c r="J20" i="1"/>
  <c r="H20" i="1"/>
  <c r="G20" i="1"/>
  <c r="G19" i="1" s="1"/>
  <c r="F20" i="1"/>
  <c r="H19" i="1"/>
  <c r="E20" i="1"/>
  <c r="E19" i="1" s="1"/>
  <c r="E21" i="1"/>
  <c r="J22" i="1"/>
  <c r="I22" i="1"/>
  <c r="H22" i="1"/>
  <c r="G22" i="1"/>
  <c r="F22" i="1"/>
  <c r="E22" i="1"/>
  <c r="J25" i="1"/>
  <c r="I25" i="1"/>
  <c r="H25" i="1"/>
  <c r="G25" i="1"/>
  <c r="F25" i="1"/>
  <c r="E25" i="1"/>
  <c r="D32" i="1"/>
  <c r="J30" i="1"/>
  <c r="I30" i="1"/>
  <c r="I28" i="1" s="1"/>
  <c r="H30" i="1"/>
  <c r="G30" i="1"/>
  <c r="F30" i="1"/>
  <c r="J29" i="1"/>
  <c r="I29" i="1"/>
  <c r="H29" i="1"/>
  <c r="G29" i="1"/>
  <c r="F29" i="1"/>
  <c r="E29" i="1"/>
  <c r="E30" i="1"/>
  <c r="J31" i="1"/>
  <c r="I31" i="1"/>
  <c r="H31" i="1"/>
  <c r="G31" i="1"/>
  <c r="F31" i="1"/>
  <c r="E31" i="1"/>
  <c r="I36" i="1"/>
  <c r="H36" i="1"/>
  <c r="G36" i="1"/>
  <c r="F36" i="1"/>
  <c r="J34" i="1"/>
  <c r="I35" i="1"/>
  <c r="H35" i="1"/>
  <c r="G35" i="1"/>
  <c r="F35" i="1"/>
  <c r="E35" i="1"/>
  <c r="E36" i="1"/>
  <c r="E34" i="1" s="1"/>
  <c r="J40" i="1"/>
  <c r="I40" i="1"/>
  <c r="H40" i="1"/>
  <c r="G40" i="1"/>
  <c r="F40" i="1"/>
  <c r="E40" i="1"/>
  <c r="J45" i="1"/>
  <c r="I45" i="1"/>
  <c r="H45" i="1"/>
  <c r="G45" i="1"/>
  <c r="F45" i="1"/>
  <c r="J44" i="1"/>
  <c r="H44" i="1"/>
  <c r="G44" i="1"/>
  <c r="G43" i="1" s="1"/>
  <c r="F44" i="1"/>
  <c r="F43" i="1" s="1"/>
  <c r="I43" i="1"/>
  <c r="E44" i="1"/>
  <c r="E45" i="1"/>
  <c r="J46" i="1"/>
  <c r="I46" i="1"/>
  <c r="H46" i="1"/>
  <c r="G46" i="1"/>
  <c r="F46" i="1"/>
  <c r="E46" i="1"/>
  <c r="J49" i="1"/>
  <c r="I49" i="1"/>
  <c r="H49" i="1"/>
  <c r="G49" i="1"/>
  <c r="F49" i="1"/>
  <c r="E49" i="1"/>
  <c r="F52" i="1"/>
  <c r="E52" i="1"/>
  <c r="G52" i="1"/>
  <c r="H52" i="1"/>
  <c r="I52" i="1"/>
  <c r="J52" i="1"/>
  <c r="J55" i="1"/>
  <c r="I55" i="1"/>
  <c r="E55" i="1"/>
  <c r="F55" i="1"/>
  <c r="G55" i="1"/>
  <c r="H55" i="1"/>
  <c r="J60" i="1"/>
  <c r="I60" i="1"/>
  <c r="H60" i="1"/>
  <c r="G60" i="1"/>
  <c r="F60" i="1"/>
  <c r="J59" i="1"/>
  <c r="I59" i="1"/>
  <c r="H59" i="1"/>
  <c r="G59" i="1"/>
  <c r="F59" i="1"/>
  <c r="G58" i="1"/>
  <c r="E59" i="1"/>
  <c r="E60" i="1"/>
  <c r="E61" i="1"/>
  <c r="E58" i="1" s="1"/>
  <c r="F61" i="1"/>
  <c r="F58" i="1" s="1"/>
  <c r="G61" i="1"/>
  <c r="H61" i="1"/>
  <c r="H58" i="1" s="1"/>
  <c r="I61" i="1"/>
  <c r="I58" i="1" s="1"/>
  <c r="J61" i="1"/>
  <c r="J58" i="1" s="1"/>
  <c r="D62" i="1"/>
  <c r="D63" i="1"/>
  <c r="D57" i="1"/>
  <c r="D56" i="1"/>
  <c r="D54" i="1"/>
  <c r="D53" i="1"/>
  <c r="D51" i="1"/>
  <c r="D50" i="1"/>
  <c r="D48" i="1"/>
  <c r="D47" i="1"/>
  <c r="D33" i="1"/>
  <c r="D27" i="1"/>
  <c r="D26" i="1"/>
  <c r="D24" i="1"/>
  <c r="D23" i="1"/>
  <c r="D18" i="1"/>
  <c r="D17" i="1"/>
  <c r="D15" i="1"/>
  <c r="D14" i="1"/>
  <c r="H9" i="1" l="1"/>
  <c r="D31" i="1"/>
  <c r="F10" i="1"/>
  <c r="J10" i="1"/>
  <c r="J43" i="1"/>
  <c r="G34" i="1"/>
  <c r="H10" i="1"/>
  <c r="H34" i="1"/>
  <c r="F28" i="1"/>
  <c r="J28" i="1"/>
  <c r="D20" i="1"/>
  <c r="F9" i="1"/>
  <c r="J9" i="1"/>
  <c r="E9" i="1"/>
  <c r="E7" i="1" s="1"/>
  <c r="G10" i="1"/>
  <c r="E8" i="1"/>
  <c r="G9" i="1"/>
  <c r="H8" i="1"/>
  <c r="H7" i="1" s="1"/>
  <c r="E43" i="1"/>
  <c r="H43" i="1"/>
  <c r="F34" i="1"/>
  <c r="D29" i="1"/>
  <c r="I10" i="1"/>
  <c r="D12" i="1"/>
  <c r="D22" i="1"/>
  <c r="D21" i="1"/>
  <c r="E28" i="1"/>
  <c r="G28" i="1"/>
  <c r="E10" i="1"/>
  <c r="D10" i="1" s="1"/>
  <c r="D30" i="1"/>
  <c r="I9" i="1"/>
  <c r="I34" i="1"/>
  <c r="D34" i="1" s="1"/>
  <c r="H28" i="1"/>
  <c r="J19" i="1"/>
  <c r="D16" i="1"/>
  <c r="D45" i="1"/>
  <c r="D49" i="1"/>
  <c r="J8" i="1"/>
  <c r="G8" i="1"/>
  <c r="F8" i="1"/>
  <c r="F7" i="1" s="1"/>
  <c r="I8" i="1"/>
  <c r="D11" i="1"/>
  <c r="D13" i="1"/>
  <c r="F19" i="1"/>
  <c r="D25" i="1"/>
  <c r="D35" i="1"/>
  <c r="D36" i="1"/>
  <c r="D41" i="1"/>
  <c r="D42" i="1"/>
  <c r="D40" i="1"/>
  <c r="D44" i="1"/>
  <c r="D46" i="1"/>
  <c r="D52" i="1"/>
  <c r="D55" i="1"/>
  <c r="D60" i="1"/>
  <c r="D58" i="1"/>
  <c r="D59" i="1"/>
  <c r="D61" i="1"/>
  <c r="G7" i="1" l="1"/>
  <c r="D43" i="1"/>
  <c r="D19" i="1"/>
  <c r="D28" i="1"/>
  <c r="J7" i="1"/>
  <c r="I7" i="1"/>
  <c r="D9" i="1"/>
  <c r="D7" i="1" l="1"/>
  <c r="D8" i="1"/>
</calcChain>
</file>

<file path=xl/sharedStrings.xml><?xml version="1.0" encoding="utf-8"?>
<sst xmlns="http://schemas.openxmlformats.org/spreadsheetml/2006/main" count="101" uniqueCount="48">
  <si>
    <t>Ресурсное обеспечение и прогнозная (справочная) оценка расходов местного бюджета на реализацию целей муниципальной программы  (тыс. руб.)</t>
  </si>
  <si>
    <t>Статус</t>
  </si>
  <si>
    <t>Наименование муниципальной программы, подпрограммы, основного мероприятия</t>
  </si>
  <si>
    <t xml:space="preserve">Источник финансирования </t>
  </si>
  <si>
    <t>Объемы финансирования (тыс. руб.)</t>
  </si>
  <si>
    <t>Итого</t>
  </si>
  <si>
    <t>Развитие муниципального управления в муниципальном районе "Княжпогостский"</t>
  </si>
  <si>
    <t>всего</t>
  </si>
  <si>
    <t>Подпрограмма 1</t>
  </si>
  <si>
    <t>1 .Развитие системы открытого муниципалитета в органах местного самоуправления муниципального района «Княжпогостский»</t>
  </si>
  <si>
    <t xml:space="preserve">Введение новых рубрик, вкладок, баннеров </t>
  </si>
  <si>
    <t>Организация размещения информационных материалов</t>
  </si>
  <si>
    <t>Подпрограмма 2</t>
  </si>
  <si>
    <t>Оптимизация деятельности органов местного самоуправления муниципального района «Княжпогостский»</t>
  </si>
  <si>
    <t>Обеспечение организационных, разъяснительных правовых и иных мер</t>
  </si>
  <si>
    <t>Функционирование многофункционального центра</t>
  </si>
  <si>
    <t>Подпрограмма 3</t>
  </si>
  <si>
    <t>Развитие кадрового потенциала системы муниципального управления муниципальном районе «Княжпогостский»</t>
  </si>
  <si>
    <t>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</t>
  </si>
  <si>
    <t xml:space="preserve">Подпрограмма 4 </t>
  </si>
  <si>
    <t xml:space="preserve">Управление муниципальным имуществом муниципального района «Княжпогостский» </t>
  </si>
  <si>
    <t>Руководство и управление в сфере реализации подпрограммы</t>
  </si>
  <si>
    <t>Подпрограмма 5</t>
  </si>
  <si>
    <t>Управление муниципальными финансами</t>
  </si>
  <si>
    <t>Сбалансированность бюджетов поселений</t>
  </si>
  <si>
    <t>Руководство и управление в сфере финансов</t>
  </si>
  <si>
    <t>Выравнивание бюджетной обеспеченности муниципальных районов и поселений из регионального фонда финансовой поддержки</t>
  </si>
  <si>
    <t>Выравнивание бюджетной обеспеченности поселений из районного фонда финансовой поддержки</t>
  </si>
  <si>
    <t>Подпрограмма 7</t>
  </si>
  <si>
    <t>Обеспечение реализации муниципальной программы</t>
  </si>
  <si>
    <t>Всего</t>
  </si>
  <si>
    <t>Руководство и управление в сфере установленных функций органов местного самоуправления</t>
  </si>
  <si>
    <t>1.1</t>
  </si>
  <si>
    <t>РБ</t>
  </si>
  <si>
    <t>МБ</t>
  </si>
  <si>
    <t>1.2</t>
  </si>
  <si>
    <t>2.1</t>
  </si>
  <si>
    <t>2.2</t>
  </si>
  <si>
    <t>3.1</t>
  </si>
  <si>
    <t>4.1</t>
  </si>
  <si>
    <t>5.1</t>
  </si>
  <si>
    <t>7.1</t>
  </si>
  <si>
    <t>5.2</t>
  </si>
  <si>
    <t>5.3</t>
  </si>
  <si>
    <t>5.4</t>
  </si>
  <si>
    <t>4.2</t>
  </si>
  <si>
    <t>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</si>
  <si>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Приложение к постановлению администрации МР "Княжпогостский" от 30.09.2019 г. №331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</si>
</sst>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64" fontId="7" fillId="3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164" fontId="7" fillId="3" borderId="19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vertical="center" wrapText="1"/>
    </xf>
    <xf numFmtId="164" fontId="7" fillId="3" borderId="22" xfId="0" applyNumberFormat="1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26" xfId="0" applyFont="1" applyFill="1" applyBorder="1" applyAlignment="1">
      <alignment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164" fontId="8" fillId="3" borderId="24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164" fontId="7" fillId="2" borderId="18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vertical="center" wrapText="1"/>
    </xf>
    <xf numFmtId="0" fontId="2" fillId="0" borderId="0" xfId="0" applyFont="1" applyBorder="1"/>
    <xf numFmtId="164" fontId="7" fillId="3" borderId="21" xfId="0" applyNumberFormat="1" applyFont="1" applyFill="1" applyBorder="1" applyAlignment="1">
      <alignment vertical="center" wrapText="1"/>
    </xf>
    <xf numFmtId="164" fontId="7" fillId="3" borderId="24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/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164" fontId="15" fillId="0" borderId="24" xfId="0" applyNumberFormat="1" applyFont="1" applyBorder="1" applyAlignment="1">
      <alignment horizontal="center" vertical="center" wrapText="1"/>
    </xf>
    <xf numFmtId="164" fontId="15" fillId="3" borderId="19" xfId="0" applyNumberFormat="1" applyFont="1" applyFill="1" applyBorder="1" applyAlignment="1">
      <alignment horizontal="center" vertical="center" wrapText="1"/>
    </xf>
    <xf numFmtId="164" fontId="15" fillId="3" borderId="22" xfId="0" applyNumberFormat="1" applyFont="1" applyFill="1" applyBorder="1" applyAlignment="1">
      <alignment horizontal="center" vertical="center" wrapText="1"/>
    </xf>
    <xf numFmtId="164" fontId="15" fillId="3" borderId="25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164" fontId="15" fillId="0" borderId="22" xfId="0" applyNumberFormat="1" applyFont="1" applyBorder="1" applyAlignment="1">
      <alignment horizontal="center" vertical="center" wrapText="1"/>
    </xf>
    <xf numFmtId="164" fontId="15" fillId="0" borderId="25" xfId="0" applyNumberFormat="1" applyFont="1" applyBorder="1" applyAlignment="1">
      <alignment horizontal="center" vertical="center" wrapText="1"/>
    </xf>
    <xf numFmtId="164" fontId="15" fillId="3" borderId="18" xfId="0" applyNumberFormat="1" applyFont="1" applyFill="1" applyBorder="1" applyAlignment="1">
      <alignment horizontal="center" vertical="center" wrapText="1"/>
    </xf>
    <xf numFmtId="164" fontId="15" fillId="3" borderId="21" xfId="0" applyNumberFormat="1" applyFont="1" applyFill="1" applyBorder="1" applyAlignment="1">
      <alignment horizontal="center" vertical="center" wrapText="1"/>
    </xf>
    <xf numFmtId="164" fontId="15" fillId="3" borderId="26" xfId="0" applyNumberFormat="1" applyFont="1" applyFill="1" applyBorder="1" applyAlignment="1">
      <alignment horizontal="center" vertical="center" wrapText="1"/>
    </xf>
    <xf numFmtId="164" fontId="16" fillId="3" borderId="24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164" fontId="15" fillId="3" borderId="24" xfId="0" applyNumberFormat="1" applyFont="1" applyFill="1" applyBorder="1" applyAlignment="1">
      <alignment horizontal="center" vertical="center" wrapText="1"/>
    </xf>
    <xf numFmtId="164" fontId="15" fillId="2" borderId="18" xfId="0" applyNumberFormat="1" applyFont="1" applyFill="1" applyBorder="1" applyAlignment="1">
      <alignment horizontal="center" vertical="center" wrapText="1"/>
    </xf>
    <xf numFmtId="164" fontId="15" fillId="2" borderId="2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/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8"/>
  <sheetViews>
    <sheetView tabSelected="1" workbookViewId="0">
      <selection sqref="A1:L2"/>
    </sheetView>
  </sheetViews>
  <sheetFormatPr defaultRowHeight="15" x14ac:dyDescent="0.25"/>
  <cols>
    <col min="1" max="1" width="15.140625" style="1" customWidth="1"/>
    <col min="2" max="2" width="74" style="1" customWidth="1"/>
    <col min="3" max="3" width="9.85546875" style="1" customWidth="1"/>
    <col min="4" max="4" width="13.42578125" style="1" customWidth="1"/>
    <col min="5" max="5" width="9.140625" style="1"/>
    <col min="6" max="7" width="9.140625" style="1" customWidth="1"/>
    <col min="8" max="9" width="9.140625" style="66"/>
    <col min="10" max="10" width="9.5703125" style="97" bestFit="1" customWidth="1"/>
    <col min="11" max="12" width="9.140625" style="97"/>
    <col min="13" max="16384" width="9.140625" style="1"/>
  </cols>
  <sheetData>
    <row r="1" spans="1:18" x14ac:dyDescent="0.25">
      <c r="A1" s="139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8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8" ht="26.25" customHeight="1" thickBot="1" x14ac:dyDescent="0.3">
      <c r="A3" s="130" t="s">
        <v>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8" s="4" customFormat="1" ht="15.75" customHeight="1" thickBot="1" x14ac:dyDescent="0.3">
      <c r="A4" s="109" t="s">
        <v>1</v>
      </c>
      <c r="B4" s="137" t="s">
        <v>2</v>
      </c>
      <c r="C4" s="109" t="s">
        <v>3</v>
      </c>
      <c r="D4" s="127" t="s">
        <v>4</v>
      </c>
      <c r="E4" s="128"/>
      <c r="F4" s="128"/>
      <c r="G4" s="128"/>
      <c r="H4" s="128"/>
      <c r="I4" s="128"/>
      <c r="J4" s="128"/>
      <c r="K4" s="128"/>
      <c r="L4" s="129"/>
      <c r="M4" s="2"/>
      <c r="N4" s="2"/>
      <c r="O4" s="2"/>
      <c r="P4" s="2"/>
      <c r="Q4" s="3"/>
    </row>
    <row r="5" spans="1:18" s="4" customFormat="1" ht="33.75" customHeight="1" thickBot="1" x14ac:dyDescent="0.3">
      <c r="A5" s="110"/>
      <c r="B5" s="138"/>
      <c r="C5" s="110"/>
      <c r="D5" s="5" t="s">
        <v>5</v>
      </c>
      <c r="E5" s="6">
        <v>2014</v>
      </c>
      <c r="F5" s="6">
        <v>2015</v>
      </c>
      <c r="G5" s="6">
        <v>2016</v>
      </c>
      <c r="H5" s="7">
        <v>2017</v>
      </c>
      <c r="I5" s="8">
        <v>2018</v>
      </c>
      <c r="J5" s="76">
        <v>2019</v>
      </c>
      <c r="K5" s="76">
        <v>2020</v>
      </c>
      <c r="L5" s="76">
        <v>2021</v>
      </c>
      <c r="M5" s="9"/>
    </row>
    <row r="6" spans="1:18" ht="15.75" thickBot="1" x14ac:dyDescent="0.3">
      <c r="A6" s="10">
        <v>1</v>
      </c>
      <c r="B6" s="10">
        <v>2</v>
      </c>
      <c r="C6" s="10">
        <v>3</v>
      </c>
      <c r="D6" s="11">
        <v>4</v>
      </c>
      <c r="E6" s="10">
        <v>5</v>
      </c>
      <c r="F6" s="10">
        <v>6</v>
      </c>
      <c r="G6" s="10">
        <v>7</v>
      </c>
      <c r="H6" s="12">
        <v>8</v>
      </c>
      <c r="I6" s="12">
        <v>9</v>
      </c>
      <c r="J6" s="77">
        <v>10</v>
      </c>
      <c r="K6" s="77">
        <v>11</v>
      </c>
      <c r="L6" s="77">
        <v>11</v>
      </c>
      <c r="M6" s="73"/>
    </row>
    <row r="7" spans="1:18" ht="15" customHeight="1" x14ac:dyDescent="0.25">
      <c r="A7" s="131" t="s">
        <v>6</v>
      </c>
      <c r="B7" s="132"/>
      <c r="C7" s="13" t="s">
        <v>7</v>
      </c>
      <c r="D7" s="14">
        <f>SUM(E7:L7)</f>
        <v>686805.50378000003</v>
      </c>
      <c r="E7" s="15">
        <f>E8+E9</f>
        <v>98620.270999999993</v>
      </c>
      <c r="F7" s="15">
        <f t="shared" ref="F7:L7" si="0">F8+F9</f>
        <v>82998.675000000003</v>
      </c>
      <c r="G7" s="15">
        <f t="shared" si="0"/>
        <v>90907.59599999999</v>
      </c>
      <c r="H7" s="15">
        <f t="shared" si="0"/>
        <v>75180.849000000002</v>
      </c>
      <c r="I7" s="15">
        <f t="shared" si="0"/>
        <v>89849.058999999994</v>
      </c>
      <c r="J7" s="78">
        <f t="shared" si="0"/>
        <v>91183.125779999988</v>
      </c>
      <c r="K7" s="78">
        <f t="shared" ref="K7" si="1">K8+K9</f>
        <v>78928.964000000007</v>
      </c>
      <c r="L7" s="78">
        <f t="shared" si="0"/>
        <v>79136.964000000007</v>
      </c>
      <c r="M7" s="71"/>
    </row>
    <row r="8" spans="1:18" ht="15" customHeight="1" x14ac:dyDescent="0.25">
      <c r="A8" s="133"/>
      <c r="B8" s="134"/>
      <c r="C8" s="18" t="s">
        <v>34</v>
      </c>
      <c r="D8" s="19">
        <f>SUM(E8:L8)</f>
        <v>681656.3</v>
      </c>
      <c r="E8" s="20">
        <f>E11+E20+E29+E35+E44+E59</f>
        <v>97967.070999999996</v>
      </c>
      <c r="F8" s="20">
        <f t="shared" ref="F8:L8" si="2">F11+F20+F29+F35+F44+F59</f>
        <v>82345.475000000006</v>
      </c>
      <c r="G8" s="20">
        <f t="shared" si="2"/>
        <v>90254.395999999993</v>
      </c>
      <c r="H8" s="20">
        <f t="shared" si="2"/>
        <v>74548.349000000002</v>
      </c>
      <c r="I8" s="20">
        <f t="shared" si="2"/>
        <v>89236.358999999997</v>
      </c>
      <c r="J8" s="79">
        <f t="shared" si="2"/>
        <v>90387.921999999991</v>
      </c>
      <c r="K8" s="79">
        <f t="shared" ref="K8" si="3">K11+K20+K29+K35+K44+K59</f>
        <v>78348.364000000001</v>
      </c>
      <c r="L8" s="79">
        <f t="shared" si="2"/>
        <v>78568.364000000001</v>
      </c>
      <c r="M8" s="73"/>
    </row>
    <row r="9" spans="1:18" ht="15" customHeight="1" thickBot="1" x14ac:dyDescent="0.3">
      <c r="A9" s="135"/>
      <c r="B9" s="136"/>
      <c r="C9" s="23" t="s">
        <v>33</v>
      </c>
      <c r="D9" s="24">
        <f>SUM(E9:L9)</f>
        <v>5149.2037800000007</v>
      </c>
      <c r="E9" s="25">
        <f>E12+E21+E30+E36+E45+E60</f>
        <v>653.20000000000005</v>
      </c>
      <c r="F9" s="25">
        <f t="shared" ref="F9:L9" si="4">F12+F21+F30+F36+F45+F60</f>
        <v>653.20000000000005</v>
      </c>
      <c r="G9" s="25">
        <f t="shared" si="4"/>
        <v>653.20000000000005</v>
      </c>
      <c r="H9" s="25">
        <f t="shared" si="4"/>
        <v>632.5</v>
      </c>
      <c r="I9" s="25">
        <f t="shared" si="4"/>
        <v>612.70000000000005</v>
      </c>
      <c r="J9" s="80">
        <f t="shared" si="4"/>
        <v>795.20377999999994</v>
      </c>
      <c r="K9" s="80">
        <f t="shared" ref="K9" si="5">K12+K21+K30+K36+K45+K60</f>
        <v>580.6</v>
      </c>
      <c r="L9" s="80">
        <f t="shared" si="4"/>
        <v>568.6</v>
      </c>
      <c r="M9" s="71"/>
    </row>
    <row r="10" spans="1:18" x14ac:dyDescent="0.25">
      <c r="A10" s="113" t="s">
        <v>8</v>
      </c>
      <c r="B10" s="114" t="s">
        <v>9</v>
      </c>
      <c r="C10" s="27" t="s">
        <v>7</v>
      </c>
      <c r="D10" s="14">
        <f>SUM(E10:L10)</f>
        <v>20</v>
      </c>
      <c r="E10" s="28">
        <f>E11+E12</f>
        <v>10</v>
      </c>
      <c r="F10" s="28">
        <f t="shared" ref="F10:L10" si="6">F11+F12</f>
        <v>0</v>
      </c>
      <c r="G10" s="28">
        <f t="shared" si="6"/>
        <v>0</v>
      </c>
      <c r="H10" s="28">
        <f t="shared" si="6"/>
        <v>0</v>
      </c>
      <c r="I10" s="28">
        <f t="shared" si="6"/>
        <v>0</v>
      </c>
      <c r="J10" s="81">
        <f t="shared" si="6"/>
        <v>10</v>
      </c>
      <c r="K10" s="81">
        <f t="shared" ref="K10" si="7">K11+K12</f>
        <v>0</v>
      </c>
      <c r="L10" s="81">
        <f t="shared" si="6"/>
        <v>0</v>
      </c>
      <c r="M10" s="73"/>
    </row>
    <row r="11" spans="1:18" x14ac:dyDescent="0.25">
      <c r="A11" s="99"/>
      <c r="B11" s="101"/>
      <c r="C11" s="29" t="s">
        <v>34</v>
      </c>
      <c r="D11" s="19">
        <f>SUM(E11:L11)</f>
        <v>20</v>
      </c>
      <c r="E11" s="30">
        <f>E14+E17</f>
        <v>10</v>
      </c>
      <c r="F11" s="30">
        <f t="shared" ref="F11:L11" si="8">F14+F17</f>
        <v>0</v>
      </c>
      <c r="G11" s="30">
        <f t="shared" si="8"/>
        <v>0</v>
      </c>
      <c r="H11" s="30">
        <f t="shared" si="8"/>
        <v>0</v>
      </c>
      <c r="I11" s="30">
        <f t="shared" si="8"/>
        <v>0</v>
      </c>
      <c r="J11" s="82">
        <f t="shared" si="8"/>
        <v>10</v>
      </c>
      <c r="K11" s="82">
        <f t="shared" ref="K11" si="9">K14+K17</f>
        <v>0</v>
      </c>
      <c r="L11" s="82">
        <f t="shared" si="8"/>
        <v>0</v>
      </c>
      <c r="M11" s="73"/>
    </row>
    <row r="12" spans="1:18" ht="15.75" thickBot="1" x14ac:dyDescent="0.3">
      <c r="A12" s="119"/>
      <c r="B12" s="120"/>
      <c r="C12" s="31" t="s">
        <v>33</v>
      </c>
      <c r="D12" s="24">
        <f>SUM(E12:L12)</f>
        <v>0</v>
      </c>
      <c r="E12" s="32">
        <f>E15+E18</f>
        <v>0</v>
      </c>
      <c r="F12" s="32">
        <f t="shared" ref="F12:L12" si="10">F15+F18</f>
        <v>0</v>
      </c>
      <c r="G12" s="32">
        <f t="shared" si="10"/>
        <v>0</v>
      </c>
      <c r="H12" s="32">
        <f t="shared" si="10"/>
        <v>0</v>
      </c>
      <c r="I12" s="32">
        <f t="shared" si="10"/>
        <v>0</v>
      </c>
      <c r="J12" s="83">
        <f t="shared" si="10"/>
        <v>0</v>
      </c>
      <c r="K12" s="83">
        <f t="shared" ref="K12" si="11">K15+K18</f>
        <v>0</v>
      </c>
      <c r="L12" s="83">
        <f t="shared" si="10"/>
        <v>0</v>
      </c>
      <c r="M12" s="73"/>
    </row>
    <row r="13" spans="1:18" x14ac:dyDescent="0.25">
      <c r="A13" s="102" t="s">
        <v>32</v>
      </c>
      <c r="B13" s="105" t="s">
        <v>10</v>
      </c>
      <c r="C13" s="13" t="s">
        <v>7</v>
      </c>
      <c r="D13" s="14">
        <f>SUM(E13:L13)</f>
        <v>10</v>
      </c>
      <c r="E13" s="33">
        <f>E14+E15</f>
        <v>5</v>
      </c>
      <c r="F13" s="33">
        <f t="shared" ref="F13:L13" si="12">F14+F15</f>
        <v>0</v>
      </c>
      <c r="G13" s="33">
        <f t="shared" si="12"/>
        <v>0</v>
      </c>
      <c r="H13" s="33">
        <f t="shared" si="12"/>
        <v>0</v>
      </c>
      <c r="I13" s="33">
        <f t="shared" si="12"/>
        <v>0</v>
      </c>
      <c r="J13" s="84">
        <f t="shared" si="12"/>
        <v>5</v>
      </c>
      <c r="K13" s="84">
        <f t="shared" ref="K13" si="13">K14+K15</f>
        <v>0</v>
      </c>
      <c r="L13" s="84">
        <f t="shared" si="12"/>
        <v>0</v>
      </c>
      <c r="M13" s="73"/>
    </row>
    <row r="14" spans="1:18" x14ac:dyDescent="0.25">
      <c r="A14" s="103"/>
      <c r="B14" s="106"/>
      <c r="C14" s="34" t="s">
        <v>34</v>
      </c>
      <c r="D14" s="19">
        <f>SUM(E14:L14)</f>
        <v>10</v>
      </c>
      <c r="E14" s="35">
        <v>5</v>
      </c>
      <c r="F14" s="35">
        <v>0</v>
      </c>
      <c r="G14" s="35">
        <v>0</v>
      </c>
      <c r="H14" s="35">
        <v>0</v>
      </c>
      <c r="I14" s="35">
        <v>0</v>
      </c>
      <c r="J14" s="85">
        <v>5</v>
      </c>
      <c r="K14" s="85">
        <v>0</v>
      </c>
      <c r="L14" s="85">
        <v>0</v>
      </c>
      <c r="M14" s="73"/>
    </row>
    <row r="15" spans="1:18" ht="15.75" thickBot="1" x14ac:dyDescent="0.3">
      <c r="A15" s="104"/>
      <c r="B15" s="107"/>
      <c r="C15" s="36" t="s">
        <v>33</v>
      </c>
      <c r="D15" s="24">
        <f>SUM(E15:L15)</f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86">
        <v>0</v>
      </c>
      <c r="K15" s="86">
        <v>0</v>
      </c>
      <c r="L15" s="86">
        <v>0</v>
      </c>
      <c r="M15" s="73"/>
    </row>
    <row r="16" spans="1:18" x14ac:dyDescent="0.25">
      <c r="A16" s="102" t="s">
        <v>35</v>
      </c>
      <c r="B16" s="105" t="s">
        <v>11</v>
      </c>
      <c r="C16" s="13" t="s">
        <v>7</v>
      </c>
      <c r="D16" s="14">
        <f>SUM(E16:L16)</f>
        <v>10</v>
      </c>
      <c r="E16" s="15">
        <f>E17+E18</f>
        <v>5</v>
      </c>
      <c r="F16" s="15">
        <f t="shared" ref="F16:L16" si="14">F17+F18</f>
        <v>0</v>
      </c>
      <c r="G16" s="15">
        <f t="shared" si="14"/>
        <v>0</v>
      </c>
      <c r="H16" s="15">
        <f t="shared" si="14"/>
        <v>0</v>
      </c>
      <c r="I16" s="15">
        <f t="shared" si="14"/>
        <v>0</v>
      </c>
      <c r="J16" s="78">
        <f t="shared" si="14"/>
        <v>5</v>
      </c>
      <c r="K16" s="78">
        <f t="shared" ref="K16" si="15">K17+K18</f>
        <v>0</v>
      </c>
      <c r="L16" s="78">
        <f t="shared" si="14"/>
        <v>0</v>
      </c>
      <c r="M16" s="73"/>
      <c r="R16" s="38"/>
    </row>
    <row r="17" spans="1:13" x14ac:dyDescent="0.25">
      <c r="A17" s="103"/>
      <c r="B17" s="106"/>
      <c r="C17" s="34" t="s">
        <v>34</v>
      </c>
      <c r="D17" s="19">
        <f>SUM(E17:L17)</f>
        <v>10</v>
      </c>
      <c r="E17" s="20">
        <v>5</v>
      </c>
      <c r="F17" s="20">
        <v>0</v>
      </c>
      <c r="G17" s="20">
        <v>0</v>
      </c>
      <c r="H17" s="21">
        <v>0</v>
      </c>
      <c r="I17" s="21">
        <v>0</v>
      </c>
      <c r="J17" s="79">
        <v>5</v>
      </c>
      <c r="K17" s="79">
        <v>0</v>
      </c>
      <c r="L17" s="79">
        <v>0</v>
      </c>
    </row>
    <row r="18" spans="1:13" ht="15" customHeight="1" thickBot="1" x14ac:dyDescent="0.3">
      <c r="A18" s="104"/>
      <c r="B18" s="106"/>
      <c r="C18" s="36" t="s">
        <v>33</v>
      </c>
      <c r="D18" s="24">
        <f>SUM(E18:L18)</f>
        <v>0</v>
      </c>
      <c r="E18" s="25">
        <v>0</v>
      </c>
      <c r="F18" s="25">
        <v>0</v>
      </c>
      <c r="G18" s="25">
        <v>0</v>
      </c>
      <c r="H18" s="26">
        <v>0</v>
      </c>
      <c r="I18" s="26">
        <v>0</v>
      </c>
      <c r="J18" s="80">
        <v>0</v>
      </c>
      <c r="K18" s="80">
        <v>0</v>
      </c>
      <c r="L18" s="80">
        <v>0</v>
      </c>
    </row>
    <row r="19" spans="1:13" x14ac:dyDescent="0.25">
      <c r="A19" s="98" t="s">
        <v>12</v>
      </c>
      <c r="B19" s="100" t="s">
        <v>13</v>
      </c>
      <c r="C19" s="27" t="s">
        <v>7</v>
      </c>
      <c r="D19" s="14">
        <f>SUM(E19:L19)</f>
        <v>4026.0879999999997</v>
      </c>
      <c r="E19" s="14">
        <f>E20+E21</f>
        <v>7.6</v>
      </c>
      <c r="F19" s="14">
        <f t="shared" ref="F19:L19" si="16">F20+F21</f>
        <v>1047.5</v>
      </c>
      <c r="G19" s="14">
        <f t="shared" si="16"/>
        <v>2955</v>
      </c>
      <c r="H19" s="14">
        <f t="shared" si="16"/>
        <v>5.9880000000000004</v>
      </c>
      <c r="I19" s="14">
        <f t="shared" si="16"/>
        <v>0</v>
      </c>
      <c r="J19" s="87">
        <f t="shared" si="16"/>
        <v>10</v>
      </c>
      <c r="K19" s="87">
        <f t="shared" ref="K19" si="17">K20+K21</f>
        <v>0</v>
      </c>
      <c r="L19" s="87">
        <f t="shared" si="16"/>
        <v>0</v>
      </c>
      <c r="M19" s="73"/>
    </row>
    <row r="20" spans="1:13" x14ac:dyDescent="0.25">
      <c r="A20" s="99"/>
      <c r="B20" s="101"/>
      <c r="C20" s="29" t="s">
        <v>34</v>
      </c>
      <c r="D20" s="19">
        <f>SUM(E20:L20)</f>
        <v>4026.0879999999997</v>
      </c>
      <c r="E20" s="19">
        <f>E23+E26</f>
        <v>7.6</v>
      </c>
      <c r="F20" s="19">
        <f t="shared" ref="F20:L20" si="18">F23+F26</f>
        <v>1047.5</v>
      </c>
      <c r="G20" s="19">
        <f t="shared" si="18"/>
        <v>2955</v>
      </c>
      <c r="H20" s="19">
        <f t="shared" si="18"/>
        <v>5.9880000000000004</v>
      </c>
      <c r="I20" s="19">
        <f>N22</f>
        <v>0</v>
      </c>
      <c r="J20" s="88">
        <f t="shared" si="18"/>
        <v>10</v>
      </c>
      <c r="K20" s="88">
        <f t="shared" ref="K20" si="19">K23+K26</f>
        <v>0</v>
      </c>
      <c r="L20" s="88">
        <f t="shared" si="18"/>
        <v>0</v>
      </c>
    </row>
    <row r="21" spans="1:13" ht="15.75" thickBot="1" x14ac:dyDescent="0.3">
      <c r="A21" s="99"/>
      <c r="B21" s="101"/>
      <c r="C21" s="39" t="s">
        <v>33</v>
      </c>
      <c r="D21" s="24">
        <f>SUM(E21:L21)</f>
        <v>0</v>
      </c>
      <c r="E21" s="40">
        <f>E24+E27</f>
        <v>0</v>
      </c>
      <c r="F21" s="40">
        <f t="shared" ref="F21:L21" si="20">F24+F27</f>
        <v>0</v>
      </c>
      <c r="G21" s="40">
        <f t="shared" si="20"/>
        <v>0</v>
      </c>
      <c r="H21" s="40">
        <f t="shared" si="20"/>
        <v>0</v>
      </c>
      <c r="I21" s="40">
        <f t="shared" si="20"/>
        <v>0</v>
      </c>
      <c r="J21" s="89">
        <f t="shared" si="20"/>
        <v>0</v>
      </c>
      <c r="K21" s="89">
        <f t="shared" ref="K21" si="21">K24+K27</f>
        <v>0</v>
      </c>
      <c r="L21" s="89">
        <f t="shared" si="20"/>
        <v>0</v>
      </c>
    </row>
    <row r="22" spans="1:13" x14ac:dyDescent="0.25">
      <c r="A22" s="102" t="s">
        <v>36</v>
      </c>
      <c r="B22" s="105" t="s">
        <v>14</v>
      </c>
      <c r="C22" s="13" t="s">
        <v>7</v>
      </c>
      <c r="D22" s="14">
        <f>SUM(E22:L22)</f>
        <v>17.600000000000001</v>
      </c>
      <c r="E22" s="15">
        <f>E23+E24</f>
        <v>7.6</v>
      </c>
      <c r="F22" s="15">
        <f t="shared" ref="F22:L22" si="22">F23+F24</f>
        <v>0</v>
      </c>
      <c r="G22" s="15">
        <f t="shared" si="22"/>
        <v>0</v>
      </c>
      <c r="H22" s="15">
        <f t="shared" si="22"/>
        <v>0</v>
      </c>
      <c r="I22" s="15">
        <f t="shared" si="22"/>
        <v>0</v>
      </c>
      <c r="J22" s="78">
        <f t="shared" si="22"/>
        <v>10</v>
      </c>
      <c r="K22" s="78">
        <f t="shared" ref="K22" si="23">K23+K24</f>
        <v>0</v>
      </c>
      <c r="L22" s="78">
        <f t="shared" si="22"/>
        <v>0</v>
      </c>
      <c r="M22" s="73"/>
    </row>
    <row r="23" spans="1:13" x14ac:dyDescent="0.25">
      <c r="A23" s="103"/>
      <c r="B23" s="106"/>
      <c r="C23" s="18" t="s">
        <v>34</v>
      </c>
      <c r="D23" s="19">
        <f>SUM(E23:L23)</f>
        <v>17.600000000000001</v>
      </c>
      <c r="E23" s="20">
        <v>7.6</v>
      </c>
      <c r="F23" s="20">
        <v>0</v>
      </c>
      <c r="G23" s="20">
        <v>0</v>
      </c>
      <c r="H23" s="21">
        <v>0</v>
      </c>
      <c r="I23" s="21">
        <v>0</v>
      </c>
      <c r="J23" s="79">
        <v>10</v>
      </c>
      <c r="K23" s="79">
        <v>0</v>
      </c>
      <c r="L23" s="79">
        <v>0</v>
      </c>
      <c r="M23" s="73"/>
    </row>
    <row r="24" spans="1:13" ht="15" customHeight="1" thickBot="1" x14ac:dyDescent="0.3">
      <c r="A24" s="103"/>
      <c r="B24" s="106"/>
      <c r="C24" s="23" t="s">
        <v>33</v>
      </c>
      <c r="D24" s="24">
        <f>SUM(E24:L24)</f>
        <v>0</v>
      </c>
      <c r="E24" s="25">
        <v>0</v>
      </c>
      <c r="F24" s="25">
        <v>0</v>
      </c>
      <c r="G24" s="25">
        <v>0</v>
      </c>
      <c r="H24" s="26">
        <v>0</v>
      </c>
      <c r="I24" s="26">
        <v>0</v>
      </c>
      <c r="J24" s="80">
        <v>0</v>
      </c>
      <c r="K24" s="80">
        <v>0</v>
      </c>
      <c r="L24" s="80">
        <v>0</v>
      </c>
      <c r="M24" s="71"/>
    </row>
    <row r="25" spans="1:13" x14ac:dyDescent="0.25">
      <c r="A25" s="102" t="s">
        <v>37</v>
      </c>
      <c r="B25" s="105" t="s">
        <v>15</v>
      </c>
      <c r="C25" s="13" t="s">
        <v>7</v>
      </c>
      <c r="D25" s="14">
        <f>SUM(E25:L25)</f>
        <v>4008.4879999999998</v>
      </c>
      <c r="E25" s="15">
        <f>E26+E27</f>
        <v>0</v>
      </c>
      <c r="F25" s="15">
        <f t="shared" ref="F25:L25" si="24">F26+F27</f>
        <v>1047.5</v>
      </c>
      <c r="G25" s="15">
        <f t="shared" si="24"/>
        <v>2955</v>
      </c>
      <c r="H25" s="15">
        <f t="shared" si="24"/>
        <v>5.9880000000000004</v>
      </c>
      <c r="I25" s="15">
        <f t="shared" si="24"/>
        <v>0</v>
      </c>
      <c r="J25" s="78">
        <f t="shared" si="24"/>
        <v>0</v>
      </c>
      <c r="K25" s="78">
        <f t="shared" ref="K25" si="25">K26+K27</f>
        <v>0</v>
      </c>
      <c r="L25" s="78">
        <f t="shared" si="24"/>
        <v>0</v>
      </c>
      <c r="M25" s="73"/>
    </row>
    <row r="26" spans="1:13" x14ac:dyDescent="0.25">
      <c r="A26" s="103"/>
      <c r="B26" s="106"/>
      <c r="C26" s="18" t="s">
        <v>34</v>
      </c>
      <c r="D26" s="19">
        <f>SUM(E26:L26)</f>
        <v>4008.4879999999998</v>
      </c>
      <c r="E26" s="20">
        <v>0</v>
      </c>
      <c r="F26" s="20">
        <v>1047.5</v>
      </c>
      <c r="G26" s="20">
        <v>2955</v>
      </c>
      <c r="H26" s="21">
        <v>5.9880000000000004</v>
      </c>
      <c r="I26" s="21">
        <v>0</v>
      </c>
      <c r="J26" s="79">
        <v>0</v>
      </c>
      <c r="K26" s="79">
        <v>0</v>
      </c>
      <c r="L26" s="79">
        <v>0</v>
      </c>
      <c r="M26" s="73"/>
    </row>
    <row r="27" spans="1:13" ht="15.75" thickBot="1" x14ac:dyDescent="0.3">
      <c r="A27" s="104"/>
      <c r="B27" s="107"/>
      <c r="C27" s="23" t="s">
        <v>33</v>
      </c>
      <c r="D27" s="24">
        <f>SUM(E27:L27)</f>
        <v>0</v>
      </c>
      <c r="E27" s="25">
        <v>0</v>
      </c>
      <c r="F27" s="25">
        <v>0</v>
      </c>
      <c r="G27" s="25">
        <v>0</v>
      </c>
      <c r="H27" s="26">
        <v>0</v>
      </c>
      <c r="I27" s="26">
        <v>0</v>
      </c>
      <c r="J27" s="80">
        <v>0</v>
      </c>
      <c r="K27" s="80">
        <v>0</v>
      </c>
      <c r="L27" s="80">
        <v>0</v>
      </c>
      <c r="M27" s="73"/>
    </row>
    <row r="28" spans="1:13" x14ac:dyDescent="0.25">
      <c r="A28" s="98" t="s">
        <v>16</v>
      </c>
      <c r="B28" s="100" t="s">
        <v>17</v>
      </c>
      <c r="C28" s="27" t="s">
        <v>7</v>
      </c>
      <c r="D28" s="14">
        <f>SUM(E28:L28)</f>
        <v>150.654</v>
      </c>
      <c r="E28" s="14">
        <f>E29+E30</f>
        <v>52</v>
      </c>
      <c r="F28" s="14">
        <f t="shared" ref="F28:L28" si="26">F29+F30</f>
        <v>3.8</v>
      </c>
      <c r="G28" s="14">
        <f t="shared" si="26"/>
        <v>14.853999999999999</v>
      </c>
      <c r="H28" s="14">
        <f t="shared" si="26"/>
        <v>20</v>
      </c>
      <c r="I28" s="14">
        <f t="shared" si="26"/>
        <v>0</v>
      </c>
      <c r="J28" s="87">
        <f t="shared" si="26"/>
        <v>20</v>
      </c>
      <c r="K28" s="87">
        <f t="shared" ref="K28" si="27">K29+K30</f>
        <v>20</v>
      </c>
      <c r="L28" s="87">
        <f t="shared" si="26"/>
        <v>20</v>
      </c>
      <c r="M28" s="71"/>
    </row>
    <row r="29" spans="1:13" x14ac:dyDescent="0.25">
      <c r="A29" s="99"/>
      <c r="B29" s="101"/>
      <c r="C29" s="29" t="s">
        <v>34</v>
      </c>
      <c r="D29" s="19">
        <f>SUM(E29:L29)</f>
        <v>150.654</v>
      </c>
      <c r="E29" s="19">
        <f>E32</f>
        <v>52</v>
      </c>
      <c r="F29" s="19">
        <f t="shared" ref="F29:J29" si="28">F32</f>
        <v>3.8</v>
      </c>
      <c r="G29" s="19">
        <f t="shared" si="28"/>
        <v>14.853999999999999</v>
      </c>
      <c r="H29" s="19">
        <f t="shared" si="28"/>
        <v>20</v>
      </c>
      <c r="I29" s="19">
        <f t="shared" si="28"/>
        <v>0</v>
      </c>
      <c r="J29" s="88">
        <f t="shared" si="28"/>
        <v>20</v>
      </c>
      <c r="K29" s="88">
        <f>K32</f>
        <v>20</v>
      </c>
      <c r="L29" s="88">
        <f>L32</f>
        <v>20</v>
      </c>
      <c r="M29" s="73"/>
    </row>
    <row r="30" spans="1:13" ht="15.75" thickBot="1" x14ac:dyDescent="0.3">
      <c r="A30" s="119"/>
      <c r="B30" s="120"/>
      <c r="C30" s="31" t="s">
        <v>33</v>
      </c>
      <c r="D30" s="24">
        <f>SUM(E30:L30)</f>
        <v>0</v>
      </c>
      <c r="E30" s="41">
        <f>E33</f>
        <v>0</v>
      </c>
      <c r="F30" s="41">
        <f t="shared" ref="F30:L30" si="29">F33</f>
        <v>0</v>
      </c>
      <c r="G30" s="41">
        <f t="shared" si="29"/>
        <v>0</v>
      </c>
      <c r="H30" s="41">
        <f t="shared" si="29"/>
        <v>0</v>
      </c>
      <c r="I30" s="41">
        <f t="shared" si="29"/>
        <v>0</v>
      </c>
      <c r="J30" s="90">
        <f t="shared" si="29"/>
        <v>0</v>
      </c>
      <c r="K30" s="90">
        <f t="shared" ref="K30" si="30">K33</f>
        <v>0</v>
      </c>
      <c r="L30" s="90">
        <f t="shared" si="29"/>
        <v>0</v>
      </c>
      <c r="M30" s="73"/>
    </row>
    <row r="31" spans="1:13" x14ac:dyDescent="0.25">
      <c r="A31" s="102" t="s">
        <v>38</v>
      </c>
      <c r="B31" s="105" t="s">
        <v>18</v>
      </c>
      <c r="C31" s="13" t="s">
        <v>7</v>
      </c>
      <c r="D31" s="14">
        <f>SUM(E31:L31)</f>
        <v>150.654</v>
      </c>
      <c r="E31" s="15">
        <f>E32+E33</f>
        <v>52</v>
      </c>
      <c r="F31" s="15">
        <f t="shared" ref="F31:L31" si="31">F32+F33</f>
        <v>3.8</v>
      </c>
      <c r="G31" s="15">
        <f t="shared" si="31"/>
        <v>14.853999999999999</v>
      </c>
      <c r="H31" s="15">
        <f t="shared" si="31"/>
        <v>20</v>
      </c>
      <c r="I31" s="15">
        <f t="shared" si="31"/>
        <v>0</v>
      </c>
      <c r="J31" s="78">
        <f t="shared" si="31"/>
        <v>20</v>
      </c>
      <c r="K31" s="78">
        <f t="shared" ref="K31" si="32">K32+K33</f>
        <v>20</v>
      </c>
      <c r="L31" s="78">
        <f t="shared" si="31"/>
        <v>20</v>
      </c>
      <c r="M31" s="73"/>
    </row>
    <row r="32" spans="1:13" x14ac:dyDescent="0.25">
      <c r="A32" s="103"/>
      <c r="B32" s="106"/>
      <c r="C32" s="18" t="s">
        <v>34</v>
      </c>
      <c r="D32" s="19">
        <f>SUM(E32:L32)</f>
        <v>150.654</v>
      </c>
      <c r="E32" s="20">
        <v>52</v>
      </c>
      <c r="F32" s="20">
        <v>3.8</v>
      </c>
      <c r="G32" s="20">
        <v>14.853999999999999</v>
      </c>
      <c r="H32" s="21">
        <v>20</v>
      </c>
      <c r="I32" s="21">
        <v>0</v>
      </c>
      <c r="J32" s="79">
        <v>20</v>
      </c>
      <c r="K32" s="79">
        <v>20</v>
      </c>
      <c r="L32" s="79">
        <v>20</v>
      </c>
      <c r="M32" s="73"/>
    </row>
    <row r="33" spans="1:14" ht="15" customHeight="1" thickBot="1" x14ac:dyDescent="0.3">
      <c r="A33" s="103"/>
      <c r="B33" s="106"/>
      <c r="C33" s="42" t="s">
        <v>33</v>
      </c>
      <c r="D33" s="24">
        <f>SUM(E33:L33)</f>
        <v>0</v>
      </c>
      <c r="E33" s="43">
        <v>0</v>
      </c>
      <c r="F33" s="43">
        <v>0</v>
      </c>
      <c r="G33" s="43">
        <v>0</v>
      </c>
      <c r="H33" s="44">
        <v>0</v>
      </c>
      <c r="I33" s="44">
        <v>0</v>
      </c>
      <c r="J33" s="91">
        <v>0</v>
      </c>
      <c r="K33" s="91">
        <v>0</v>
      </c>
      <c r="L33" s="91">
        <v>0</v>
      </c>
      <c r="M33" s="71"/>
    </row>
    <row r="34" spans="1:14" x14ac:dyDescent="0.25">
      <c r="A34" s="69"/>
      <c r="B34" s="100" t="s">
        <v>20</v>
      </c>
      <c r="C34" s="27" t="s">
        <v>7</v>
      </c>
      <c r="D34" s="14">
        <f>SUM(E34:L34)</f>
        <v>40949.77977999999</v>
      </c>
      <c r="E34" s="14">
        <f>E35+E36</f>
        <v>5163.2929999999997</v>
      </c>
      <c r="F34" s="14">
        <f t="shared" ref="F34:L34" si="33">F35+F36</f>
        <v>4814.5559999999996</v>
      </c>
      <c r="G34" s="14">
        <f t="shared" si="33"/>
        <v>4769.24</v>
      </c>
      <c r="H34" s="14">
        <f t="shared" si="33"/>
        <v>4959.3670000000002</v>
      </c>
      <c r="I34" s="14">
        <f t="shared" si="33"/>
        <v>5324.5839999999998</v>
      </c>
      <c r="J34" s="87">
        <f t="shared" si="33"/>
        <v>5517.69578</v>
      </c>
      <c r="K34" s="87">
        <f t="shared" ref="K34" si="34">K35+K36</f>
        <v>5198.0219999999999</v>
      </c>
      <c r="L34" s="87">
        <f t="shared" si="33"/>
        <v>5203.0219999999999</v>
      </c>
      <c r="M34" s="73"/>
    </row>
    <row r="35" spans="1:14" x14ac:dyDescent="0.25">
      <c r="A35" s="45" t="s">
        <v>19</v>
      </c>
      <c r="B35" s="101"/>
      <c r="C35" s="29" t="s">
        <v>34</v>
      </c>
      <c r="D35" s="19">
        <f>SUM(E35:L35)</f>
        <v>40750.475999999995</v>
      </c>
      <c r="E35" s="19">
        <f>E41</f>
        <v>5163.2929999999997</v>
      </c>
      <c r="F35" s="19">
        <f t="shared" ref="F35:I35" si="35">F41</f>
        <v>4814.5559999999996</v>
      </c>
      <c r="G35" s="19">
        <f t="shared" si="35"/>
        <v>4769.24</v>
      </c>
      <c r="H35" s="19">
        <f t="shared" si="35"/>
        <v>4959.3670000000002</v>
      </c>
      <c r="I35" s="19">
        <f t="shared" si="35"/>
        <v>5324.5839999999998</v>
      </c>
      <c r="J35" s="88">
        <f>J41+J38</f>
        <v>5318.3919999999998</v>
      </c>
      <c r="K35" s="88">
        <f t="shared" ref="K35:L35" si="36">K41+K38</f>
        <v>5198.0219999999999</v>
      </c>
      <c r="L35" s="88">
        <f t="shared" si="36"/>
        <v>5203.0219999999999</v>
      </c>
      <c r="M35" s="73"/>
    </row>
    <row r="36" spans="1:14" ht="15.75" thickBot="1" x14ac:dyDescent="0.3">
      <c r="A36" s="70"/>
      <c r="B36" s="120"/>
      <c r="C36" s="31" t="s">
        <v>33</v>
      </c>
      <c r="D36" s="24">
        <f>SUM(E36:L36)</f>
        <v>199.30377999999999</v>
      </c>
      <c r="E36" s="24">
        <f>E42</f>
        <v>0</v>
      </c>
      <c r="F36" s="24">
        <f t="shared" ref="F36:I36" si="37">F42</f>
        <v>0</v>
      </c>
      <c r="G36" s="24">
        <f t="shared" si="37"/>
        <v>0</v>
      </c>
      <c r="H36" s="24">
        <f t="shared" si="37"/>
        <v>0</v>
      </c>
      <c r="I36" s="24">
        <f t="shared" si="37"/>
        <v>0</v>
      </c>
      <c r="J36" s="92">
        <f>J42+J39</f>
        <v>199.30377999999999</v>
      </c>
      <c r="K36" s="92">
        <f t="shared" ref="K36:L36" si="38">K42+K39</f>
        <v>0</v>
      </c>
      <c r="L36" s="92">
        <f t="shared" si="38"/>
        <v>0</v>
      </c>
      <c r="M36" s="73"/>
    </row>
    <row r="37" spans="1:14" x14ac:dyDescent="0.25">
      <c r="A37" s="125" t="s">
        <v>39</v>
      </c>
      <c r="B37" s="121" t="s">
        <v>46</v>
      </c>
      <c r="C37" s="46" t="s">
        <v>7</v>
      </c>
      <c r="D37" s="14">
        <f>SUM(E37:L37)</f>
        <v>203.37178</v>
      </c>
      <c r="E37" s="47">
        <f>E38+E39</f>
        <v>0</v>
      </c>
      <c r="F37" s="47">
        <f t="shared" ref="F37:L37" si="39">F38+F39</f>
        <v>0</v>
      </c>
      <c r="G37" s="47">
        <f t="shared" si="39"/>
        <v>0</v>
      </c>
      <c r="H37" s="47">
        <f t="shared" si="39"/>
        <v>0</v>
      </c>
      <c r="I37" s="47">
        <f t="shared" si="39"/>
        <v>0</v>
      </c>
      <c r="J37" s="93">
        <f t="shared" si="39"/>
        <v>203.37178</v>
      </c>
      <c r="K37" s="93">
        <f t="shared" si="39"/>
        <v>0</v>
      </c>
      <c r="L37" s="93">
        <f t="shared" si="39"/>
        <v>0</v>
      </c>
      <c r="M37" s="75"/>
    </row>
    <row r="38" spans="1:14" x14ac:dyDescent="0.25">
      <c r="A38" s="125"/>
      <c r="B38" s="122"/>
      <c r="C38" s="48" t="s">
        <v>34</v>
      </c>
      <c r="D38" s="19">
        <f>SUM(E38:L38)</f>
        <v>4.0679999999999996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79">
        <v>4.0679999999999996</v>
      </c>
      <c r="K38" s="79">
        <v>0</v>
      </c>
      <c r="L38" s="79">
        <v>0</v>
      </c>
      <c r="M38" s="74"/>
    </row>
    <row r="39" spans="1:14" ht="15.75" thickBot="1" x14ac:dyDescent="0.3">
      <c r="A39" s="126"/>
      <c r="B39" s="123"/>
      <c r="C39" s="50" t="s">
        <v>33</v>
      </c>
      <c r="D39" s="24">
        <f>SUM(E39:L39)</f>
        <v>199.30377999999999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80">
        <v>199.30377999999999</v>
      </c>
      <c r="K39" s="80">
        <v>0</v>
      </c>
      <c r="L39" s="80">
        <v>0</v>
      </c>
      <c r="M39" s="75"/>
    </row>
    <row r="40" spans="1:14" x14ac:dyDescent="0.25">
      <c r="A40" s="125" t="s">
        <v>45</v>
      </c>
      <c r="B40" s="121" t="s">
        <v>21</v>
      </c>
      <c r="C40" s="46" t="s">
        <v>7</v>
      </c>
      <c r="D40" s="14">
        <f>SUM(E40:L40)</f>
        <v>40746.407999999996</v>
      </c>
      <c r="E40" s="47">
        <f>E41+E42</f>
        <v>5163.2929999999997</v>
      </c>
      <c r="F40" s="47">
        <f t="shared" ref="F40:L40" si="40">F41+F42</f>
        <v>4814.5559999999996</v>
      </c>
      <c r="G40" s="47">
        <f t="shared" si="40"/>
        <v>4769.24</v>
      </c>
      <c r="H40" s="47">
        <f t="shared" si="40"/>
        <v>4959.3670000000002</v>
      </c>
      <c r="I40" s="47">
        <f t="shared" si="40"/>
        <v>5324.5839999999998</v>
      </c>
      <c r="J40" s="93">
        <f t="shared" si="40"/>
        <v>5314.3239999999996</v>
      </c>
      <c r="K40" s="93">
        <f t="shared" ref="K40" si="41">K41+K42</f>
        <v>5198.0219999999999</v>
      </c>
      <c r="L40" s="93">
        <f t="shared" si="40"/>
        <v>5203.0219999999999</v>
      </c>
      <c r="M40" s="73"/>
    </row>
    <row r="41" spans="1:14" x14ac:dyDescent="0.25">
      <c r="A41" s="125"/>
      <c r="B41" s="122"/>
      <c r="C41" s="48" t="s">
        <v>34</v>
      </c>
      <c r="D41" s="19">
        <f>SUM(E41:L41)</f>
        <v>40746.407999999996</v>
      </c>
      <c r="E41" s="49">
        <v>5163.2929999999997</v>
      </c>
      <c r="F41" s="49">
        <v>4814.5559999999996</v>
      </c>
      <c r="G41" s="20">
        <v>4769.24</v>
      </c>
      <c r="H41" s="21">
        <v>4959.3670000000002</v>
      </c>
      <c r="I41" s="21">
        <v>5324.5839999999998</v>
      </c>
      <c r="J41" s="79">
        <v>5314.3239999999996</v>
      </c>
      <c r="K41" s="79">
        <v>5198.0219999999999</v>
      </c>
      <c r="L41" s="79">
        <v>5203.0219999999999</v>
      </c>
      <c r="M41" s="71"/>
    </row>
    <row r="42" spans="1:14" ht="15.75" thickBot="1" x14ac:dyDescent="0.3">
      <c r="A42" s="126"/>
      <c r="B42" s="123"/>
      <c r="C42" s="50" t="s">
        <v>33</v>
      </c>
      <c r="D42" s="24">
        <f>SUM(E42:L42)</f>
        <v>0</v>
      </c>
      <c r="E42" s="51">
        <v>0</v>
      </c>
      <c r="F42" s="51">
        <v>0</v>
      </c>
      <c r="G42" s="25">
        <v>0</v>
      </c>
      <c r="H42" s="26">
        <v>0</v>
      </c>
      <c r="I42" s="26">
        <v>0</v>
      </c>
      <c r="J42" s="80">
        <v>0</v>
      </c>
      <c r="K42" s="80">
        <v>0</v>
      </c>
      <c r="L42" s="80">
        <v>0</v>
      </c>
      <c r="M42" s="73"/>
    </row>
    <row r="43" spans="1:14" x14ac:dyDescent="0.25">
      <c r="A43" s="98" t="s">
        <v>22</v>
      </c>
      <c r="B43" s="100" t="s">
        <v>23</v>
      </c>
      <c r="C43" s="52" t="s">
        <v>7</v>
      </c>
      <c r="D43" s="14">
        <f>SUM(E43:L43)</f>
        <v>391071.58</v>
      </c>
      <c r="E43" s="14">
        <f>E44+E45</f>
        <v>68405.047999999995</v>
      </c>
      <c r="F43" s="14">
        <f t="shared" ref="F43:L43" si="42">F44+F45</f>
        <v>47766.188999999998</v>
      </c>
      <c r="G43" s="14">
        <f t="shared" si="42"/>
        <v>55121.7</v>
      </c>
      <c r="H43" s="14">
        <f t="shared" si="42"/>
        <v>41771.68</v>
      </c>
      <c r="I43" s="14">
        <f t="shared" si="42"/>
        <v>50271.330999999998</v>
      </c>
      <c r="J43" s="87">
        <f t="shared" si="42"/>
        <v>49737.536</v>
      </c>
      <c r="K43" s="87">
        <f t="shared" ref="K43" si="43">K44+K45</f>
        <v>38906.548000000003</v>
      </c>
      <c r="L43" s="87">
        <f t="shared" si="42"/>
        <v>39091.548000000003</v>
      </c>
      <c r="M43" s="71"/>
      <c r="N43" s="53"/>
    </row>
    <row r="44" spans="1:14" x14ac:dyDescent="0.25">
      <c r="A44" s="99"/>
      <c r="B44" s="101"/>
      <c r="C44" s="54" t="s">
        <v>34</v>
      </c>
      <c r="D44" s="19">
        <f>SUM(E44:L44)</f>
        <v>386121.67999999993</v>
      </c>
      <c r="E44" s="19">
        <f>E47+E50+E53+E56</f>
        <v>67751.847999999998</v>
      </c>
      <c r="F44" s="19">
        <f t="shared" ref="F44:L44" si="44">F47+F50+F53+F56</f>
        <v>47112.989000000001</v>
      </c>
      <c r="G44" s="19">
        <f t="shared" si="44"/>
        <v>54468.5</v>
      </c>
      <c r="H44" s="19">
        <f t="shared" si="44"/>
        <v>41139.18</v>
      </c>
      <c r="I44" s="19">
        <f>I47+I50+I53+I56</f>
        <v>49658.631000000001</v>
      </c>
      <c r="J44" s="88">
        <f t="shared" si="44"/>
        <v>49141.635999999999</v>
      </c>
      <c r="K44" s="88">
        <f t="shared" ref="K44" si="45">K47+K50+K53+K56</f>
        <v>38325.948000000004</v>
      </c>
      <c r="L44" s="88">
        <f t="shared" si="44"/>
        <v>38522.948000000004</v>
      </c>
      <c r="M44" s="71"/>
      <c r="N44" s="53"/>
    </row>
    <row r="45" spans="1:14" ht="15.75" thickBot="1" x14ac:dyDescent="0.3">
      <c r="A45" s="119"/>
      <c r="B45" s="120"/>
      <c r="C45" s="55" t="s">
        <v>33</v>
      </c>
      <c r="D45" s="24">
        <f>SUM(E45:L45)</f>
        <v>4949.9000000000005</v>
      </c>
      <c r="E45" s="24">
        <f>E48+E51+E54+E57</f>
        <v>653.20000000000005</v>
      </c>
      <c r="F45" s="24">
        <f t="shared" ref="F45:L45" si="46">F48+F51+F54+F57</f>
        <v>653.20000000000005</v>
      </c>
      <c r="G45" s="24">
        <f t="shared" si="46"/>
        <v>653.20000000000005</v>
      </c>
      <c r="H45" s="24">
        <f t="shared" si="46"/>
        <v>632.5</v>
      </c>
      <c r="I45" s="24">
        <f t="shared" si="46"/>
        <v>612.70000000000005</v>
      </c>
      <c r="J45" s="92">
        <f t="shared" si="46"/>
        <v>595.9</v>
      </c>
      <c r="K45" s="92">
        <f t="shared" ref="K45" si="47">K48+K51+K54+K57</f>
        <v>580.6</v>
      </c>
      <c r="L45" s="92">
        <f t="shared" si="46"/>
        <v>568.6</v>
      </c>
    </row>
    <row r="46" spans="1:14" x14ac:dyDescent="0.25">
      <c r="A46" s="102" t="s">
        <v>40</v>
      </c>
      <c r="B46" s="105" t="s">
        <v>24</v>
      </c>
      <c r="C46" s="13" t="s">
        <v>7</v>
      </c>
      <c r="D46" s="14">
        <f>SUM(E46:L46)</f>
        <v>267816.78399999999</v>
      </c>
      <c r="E46" s="15">
        <f>E47+E48</f>
        <v>58636.563999999998</v>
      </c>
      <c r="F46" s="15">
        <f t="shared" ref="F46:L46" si="48">F47+F48</f>
        <v>37372.309000000001</v>
      </c>
      <c r="G46" s="15">
        <f t="shared" si="48"/>
        <v>44314.089</v>
      </c>
      <c r="H46" s="15">
        <f t="shared" si="48"/>
        <v>20922.007000000001</v>
      </c>
      <c r="I46" s="15">
        <f t="shared" si="48"/>
        <v>29002.127</v>
      </c>
      <c r="J46" s="78">
        <f t="shared" si="48"/>
        <v>29646.687999999998</v>
      </c>
      <c r="K46" s="78">
        <f t="shared" ref="K46" si="49">K47+K48</f>
        <v>23964</v>
      </c>
      <c r="L46" s="78">
        <f t="shared" si="48"/>
        <v>23959</v>
      </c>
    </row>
    <row r="47" spans="1:14" x14ac:dyDescent="0.25">
      <c r="A47" s="103"/>
      <c r="B47" s="106"/>
      <c r="C47" s="18" t="s">
        <v>34</v>
      </c>
      <c r="D47" s="19">
        <f>SUM(E47:L47)</f>
        <v>267816.78399999999</v>
      </c>
      <c r="E47" s="20">
        <v>58636.563999999998</v>
      </c>
      <c r="F47" s="20">
        <v>37372.309000000001</v>
      </c>
      <c r="G47" s="49">
        <v>44314.089</v>
      </c>
      <c r="H47" s="21">
        <v>20922.007000000001</v>
      </c>
      <c r="I47" s="21">
        <v>29002.127</v>
      </c>
      <c r="J47" s="94">
        <v>29646.687999999998</v>
      </c>
      <c r="K47" s="79">
        <v>23964</v>
      </c>
      <c r="L47" s="79">
        <v>23959</v>
      </c>
    </row>
    <row r="48" spans="1:14" ht="15" customHeight="1" thickBot="1" x14ac:dyDescent="0.3">
      <c r="A48" s="103"/>
      <c r="B48" s="106"/>
      <c r="C48" s="23" t="s">
        <v>33</v>
      </c>
      <c r="D48" s="24">
        <f>SUM(E48:L48)</f>
        <v>0</v>
      </c>
      <c r="E48" s="25">
        <v>0</v>
      </c>
      <c r="F48" s="25">
        <v>0</v>
      </c>
      <c r="G48" s="25">
        <v>0</v>
      </c>
      <c r="H48" s="25">
        <v>0</v>
      </c>
      <c r="I48" s="26">
        <v>0</v>
      </c>
      <c r="J48" s="80">
        <v>0</v>
      </c>
      <c r="K48" s="80">
        <v>0</v>
      </c>
      <c r="L48" s="80">
        <v>0</v>
      </c>
    </row>
    <row r="49" spans="1:17" x14ac:dyDescent="0.25">
      <c r="A49" s="102" t="s">
        <v>42</v>
      </c>
      <c r="B49" s="112" t="s">
        <v>25</v>
      </c>
      <c r="C49" s="13" t="s">
        <v>7</v>
      </c>
      <c r="D49" s="14">
        <f>SUM(E49:L49)</f>
        <v>86404.072000000015</v>
      </c>
      <c r="E49" s="15">
        <f>E50+E51</f>
        <v>9115.2839999999997</v>
      </c>
      <c r="F49" s="15">
        <f t="shared" ref="F49:L49" si="50">F50+F51</f>
        <v>9740.68</v>
      </c>
      <c r="G49" s="15">
        <f t="shared" si="50"/>
        <v>10154.411</v>
      </c>
      <c r="H49" s="15">
        <f t="shared" si="50"/>
        <v>10383.349</v>
      </c>
      <c r="I49" s="15">
        <f t="shared" si="50"/>
        <v>11716.504000000001</v>
      </c>
      <c r="J49" s="78">
        <f t="shared" si="50"/>
        <v>11817.948</v>
      </c>
      <c r="K49" s="78">
        <f t="shared" ref="K49" si="51">K50+K51</f>
        <v>11757.948</v>
      </c>
      <c r="L49" s="78">
        <f t="shared" si="50"/>
        <v>11717.948</v>
      </c>
    </row>
    <row r="50" spans="1:17" x14ac:dyDescent="0.25">
      <c r="A50" s="103"/>
      <c r="B50" s="106"/>
      <c r="C50" s="18" t="s">
        <v>34</v>
      </c>
      <c r="D50" s="19">
        <f>SUM(E50:L50)</f>
        <v>86404.072000000015</v>
      </c>
      <c r="E50" s="20">
        <v>9115.2839999999997</v>
      </c>
      <c r="F50" s="20">
        <v>9740.68</v>
      </c>
      <c r="G50" s="20">
        <v>10154.411</v>
      </c>
      <c r="H50" s="21">
        <v>10383.349</v>
      </c>
      <c r="I50" s="21">
        <v>11716.504000000001</v>
      </c>
      <c r="J50" s="79">
        <v>11817.948</v>
      </c>
      <c r="K50" s="79">
        <v>11757.948</v>
      </c>
      <c r="L50" s="79">
        <v>11717.948</v>
      </c>
    </row>
    <row r="51" spans="1:17" ht="15.75" thickBot="1" x14ac:dyDescent="0.3">
      <c r="A51" s="117"/>
      <c r="B51" s="118"/>
      <c r="C51" s="42" t="s">
        <v>33</v>
      </c>
      <c r="D51" s="24">
        <f>SUM(E51:L51)</f>
        <v>0</v>
      </c>
      <c r="E51" s="43">
        <v>0</v>
      </c>
      <c r="F51" s="43">
        <v>0</v>
      </c>
      <c r="G51" s="43">
        <v>0</v>
      </c>
      <c r="H51" s="44">
        <v>0</v>
      </c>
      <c r="I51" s="44">
        <v>0</v>
      </c>
      <c r="J51" s="91">
        <v>0</v>
      </c>
      <c r="K51" s="91">
        <v>0</v>
      </c>
      <c r="L51" s="91">
        <v>0</v>
      </c>
    </row>
    <row r="52" spans="1:17" x14ac:dyDescent="0.25">
      <c r="A52" s="111" t="s">
        <v>43</v>
      </c>
      <c r="B52" s="112" t="s">
        <v>26</v>
      </c>
      <c r="C52" s="13" t="s">
        <v>7</v>
      </c>
      <c r="D52" s="14">
        <f>SUM(E52:L52)</f>
        <v>4949.9000000000005</v>
      </c>
      <c r="E52" s="17">
        <f t="shared" ref="E52:F52" si="52">E53+E54</f>
        <v>653.20000000000005</v>
      </c>
      <c r="F52" s="17">
        <f t="shared" si="52"/>
        <v>653.20000000000005</v>
      </c>
      <c r="G52" s="17">
        <f>G53+G54</f>
        <v>653.20000000000005</v>
      </c>
      <c r="H52" s="16">
        <f>H53+H54</f>
        <v>632.5</v>
      </c>
      <c r="I52" s="56">
        <f>I53+I54</f>
        <v>612.70000000000005</v>
      </c>
      <c r="J52" s="78">
        <f>J53+J54</f>
        <v>595.9</v>
      </c>
      <c r="K52" s="78">
        <f>K53+K54</f>
        <v>580.6</v>
      </c>
      <c r="L52" s="78">
        <f>L54</f>
        <v>568.6</v>
      </c>
      <c r="M52" s="115"/>
      <c r="N52" s="116"/>
    </row>
    <row r="53" spans="1:17" x14ac:dyDescent="0.25">
      <c r="A53" s="103"/>
      <c r="B53" s="106"/>
      <c r="C53" s="18" t="s">
        <v>34</v>
      </c>
      <c r="D53" s="19">
        <f>SUM(E53:L53)</f>
        <v>0</v>
      </c>
      <c r="E53" s="20">
        <v>0</v>
      </c>
      <c r="F53" s="20">
        <v>0</v>
      </c>
      <c r="G53" s="22">
        <v>0</v>
      </c>
      <c r="H53" s="21">
        <v>0</v>
      </c>
      <c r="I53" s="57">
        <v>0</v>
      </c>
      <c r="J53" s="79">
        <v>0</v>
      </c>
      <c r="K53" s="79">
        <v>0</v>
      </c>
      <c r="L53" s="79">
        <v>0</v>
      </c>
      <c r="M53" s="115"/>
      <c r="N53" s="116"/>
    </row>
    <row r="54" spans="1:17" ht="15.75" thickBot="1" x14ac:dyDescent="0.3">
      <c r="A54" s="117"/>
      <c r="B54" s="118"/>
      <c r="C54" s="42" t="s">
        <v>33</v>
      </c>
      <c r="D54" s="24">
        <f>SUM(E54:L54)</f>
        <v>4949.9000000000005</v>
      </c>
      <c r="E54" s="43">
        <v>653.20000000000005</v>
      </c>
      <c r="F54" s="43">
        <v>653.20000000000005</v>
      </c>
      <c r="G54" s="58">
        <v>653.20000000000005</v>
      </c>
      <c r="H54" s="44">
        <v>632.5</v>
      </c>
      <c r="I54" s="59">
        <v>612.70000000000005</v>
      </c>
      <c r="J54" s="91">
        <v>595.9</v>
      </c>
      <c r="K54" s="91">
        <v>580.6</v>
      </c>
      <c r="L54" s="91">
        <v>568.6</v>
      </c>
      <c r="M54" s="115"/>
      <c r="N54" s="116"/>
    </row>
    <row r="55" spans="1:17" x14ac:dyDescent="0.25">
      <c r="A55" s="111" t="s">
        <v>44</v>
      </c>
      <c r="B55" s="112" t="s">
        <v>27</v>
      </c>
      <c r="C55" s="13" t="s">
        <v>7</v>
      </c>
      <c r="D55" s="14">
        <f>SUM(E55:L55)</f>
        <v>31900.824000000001</v>
      </c>
      <c r="E55" s="15">
        <f t="shared" ref="E55:L55" si="53">E56</f>
        <v>0</v>
      </c>
      <c r="F55" s="15">
        <f t="shared" si="53"/>
        <v>0</v>
      </c>
      <c r="G55" s="15">
        <f t="shared" si="53"/>
        <v>0</v>
      </c>
      <c r="H55" s="16">
        <f t="shared" si="53"/>
        <v>9833.8240000000005</v>
      </c>
      <c r="I55" s="56">
        <f t="shared" si="53"/>
        <v>8940</v>
      </c>
      <c r="J55" s="78">
        <f t="shared" si="53"/>
        <v>7677</v>
      </c>
      <c r="K55" s="78">
        <f t="shared" si="53"/>
        <v>2604</v>
      </c>
      <c r="L55" s="78">
        <f t="shared" si="53"/>
        <v>2846</v>
      </c>
      <c r="M55" s="115"/>
      <c r="N55" s="116"/>
    </row>
    <row r="56" spans="1:17" x14ac:dyDescent="0.25">
      <c r="A56" s="103"/>
      <c r="B56" s="106"/>
      <c r="C56" s="18" t="s">
        <v>34</v>
      </c>
      <c r="D56" s="19">
        <f>SUM(E56:L56)</f>
        <v>31900.824000000001</v>
      </c>
      <c r="E56" s="20">
        <v>0</v>
      </c>
      <c r="F56" s="20">
        <v>0</v>
      </c>
      <c r="G56" s="20">
        <v>0</v>
      </c>
      <c r="H56" s="21">
        <v>9833.8240000000005</v>
      </c>
      <c r="I56" s="57">
        <v>8940</v>
      </c>
      <c r="J56" s="79">
        <v>7677</v>
      </c>
      <c r="K56" s="79">
        <v>2604</v>
      </c>
      <c r="L56" s="79">
        <v>2846</v>
      </c>
      <c r="M56" s="115"/>
      <c r="N56" s="116"/>
    </row>
    <row r="57" spans="1:17" ht="15.75" thickBot="1" x14ac:dyDescent="0.3">
      <c r="A57" s="104"/>
      <c r="B57" s="107"/>
      <c r="C57" s="42" t="s">
        <v>33</v>
      </c>
      <c r="D57" s="24">
        <f>SUM(E57:L57)</f>
        <v>0</v>
      </c>
      <c r="E57" s="43">
        <v>0</v>
      </c>
      <c r="F57" s="43">
        <v>0</v>
      </c>
      <c r="G57" s="43">
        <v>0</v>
      </c>
      <c r="H57" s="44">
        <v>0</v>
      </c>
      <c r="I57" s="59">
        <v>0</v>
      </c>
      <c r="J57" s="91">
        <v>0</v>
      </c>
      <c r="K57" s="91">
        <v>0</v>
      </c>
      <c r="L57" s="91">
        <v>0</v>
      </c>
      <c r="M57" s="115"/>
      <c r="N57" s="116"/>
    </row>
    <row r="58" spans="1:17" x14ac:dyDescent="0.25">
      <c r="A58" s="113" t="s">
        <v>28</v>
      </c>
      <c r="B58" s="114" t="s">
        <v>29</v>
      </c>
      <c r="C58" s="27" t="s">
        <v>30</v>
      </c>
      <c r="D58" s="14">
        <f>SUM(E58:L58)</f>
        <v>250587.402</v>
      </c>
      <c r="E58" s="14">
        <f>E61</f>
        <v>24982.33</v>
      </c>
      <c r="F58" s="14">
        <f t="shared" ref="F58:L58" si="54">F61</f>
        <v>29366.63</v>
      </c>
      <c r="G58" s="14">
        <f t="shared" si="54"/>
        <v>28046.802</v>
      </c>
      <c r="H58" s="14">
        <f t="shared" si="54"/>
        <v>28423.813999999998</v>
      </c>
      <c r="I58" s="14">
        <f t="shared" si="54"/>
        <v>34253.144</v>
      </c>
      <c r="J58" s="87">
        <f t="shared" si="54"/>
        <v>35887.894</v>
      </c>
      <c r="K58" s="87">
        <f t="shared" ref="K58" si="55">K61</f>
        <v>34804.394</v>
      </c>
      <c r="L58" s="87">
        <f t="shared" si="54"/>
        <v>34822.394</v>
      </c>
      <c r="M58" s="72"/>
      <c r="N58" s="73"/>
    </row>
    <row r="59" spans="1:17" x14ac:dyDescent="0.25">
      <c r="A59" s="99"/>
      <c r="B59" s="101"/>
      <c r="C59" s="29" t="s">
        <v>34</v>
      </c>
      <c r="D59" s="19">
        <f>SUM(E59:L59)</f>
        <v>250587.402</v>
      </c>
      <c r="E59" s="19">
        <f>E62</f>
        <v>24982.33</v>
      </c>
      <c r="F59" s="19">
        <f t="shared" ref="F59:L59" si="56">F62</f>
        <v>29366.63</v>
      </c>
      <c r="G59" s="19">
        <f t="shared" si="56"/>
        <v>28046.802</v>
      </c>
      <c r="H59" s="19">
        <f t="shared" si="56"/>
        <v>28423.813999999998</v>
      </c>
      <c r="I59" s="19">
        <f t="shared" si="56"/>
        <v>34253.144</v>
      </c>
      <c r="J59" s="88">
        <f t="shared" si="56"/>
        <v>35887.894</v>
      </c>
      <c r="K59" s="88">
        <f t="shared" ref="K59" si="57">K62</f>
        <v>34804.394</v>
      </c>
      <c r="L59" s="88">
        <f t="shared" si="56"/>
        <v>34822.394</v>
      </c>
      <c r="M59" s="72"/>
      <c r="N59" s="73"/>
    </row>
    <row r="60" spans="1:17" ht="15" customHeight="1" thickBot="1" x14ac:dyDescent="0.3">
      <c r="A60" s="99"/>
      <c r="B60" s="101"/>
      <c r="C60" s="31" t="s">
        <v>33</v>
      </c>
      <c r="D60" s="24">
        <f>SUM(E60:L60)</f>
        <v>0</v>
      </c>
      <c r="E60" s="24">
        <f>E63</f>
        <v>0</v>
      </c>
      <c r="F60" s="24">
        <f t="shared" ref="F60:L60" si="58">F63</f>
        <v>0</v>
      </c>
      <c r="G60" s="24">
        <f t="shared" si="58"/>
        <v>0</v>
      </c>
      <c r="H60" s="24">
        <f t="shared" si="58"/>
        <v>0</v>
      </c>
      <c r="I60" s="24">
        <f t="shared" si="58"/>
        <v>0</v>
      </c>
      <c r="J60" s="92">
        <f t="shared" si="58"/>
        <v>0</v>
      </c>
      <c r="K60" s="92">
        <f t="shared" ref="K60" si="59">K63</f>
        <v>0</v>
      </c>
      <c r="L60" s="92">
        <f t="shared" si="58"/>
        <v>0</v>
      </c>
      <c r="M60" s="72"/>
      <c r="N60" s="73"/>
    </row>
    <row r="61" spans="1:17" x14ac:dyDescent="0.25">
      <c r="A61" s="111" t="s">
        <v>41</v>
      </c>
      <c r="B61" s="112" t="s">
        <v>31</v>
      </c>
      <c r="C61" s="13" t="s">
        <v>7</v>
      </c>
      <c r="D61" s="14">
        <f>SUM(E61:L61)</f>
        <v>250587.402</v>
      </c>
      <c r="E61" s="47">
        <f t="shared" ref="E61:L61" si="60">E62</f>
        <v>24982.33</v>
      </c>
      <c r="F61" s="47">
        <f t="shared" si="60"/>
        <v>29366.63</v>
      </c>
      <c r="G61" s="15">
        <f t="shared" si="60"/>
        <v>28046.802</v>
      </c>
      <c r="H61" s="16">
        <f t="shared" si="60"/>
        <v>28423.813999999998</v>
      </c>
      <c r="I61" s="16">
        <f t="shared" si="60"/>
        <v>34253.144</v>
      </c>
      <c r="J61" s="78">
        <f t="shared" si="60"/>
        <v>35887.894</v>
      </c>
      <c r="K61" s="78">
        <f t="shared" si="60"/>
        <v>34804.394</v>
      </c>
      <c r="L61" s="78">
        <f t="shared" si="60"/>
        <v>34822.394</v>
      </c>
      <c r="M61" s="72"/>
      <c r="N61" s="73"/>
    </row>
    <row r="62" spans="1:17" x14ac:dyDescent="0.25">
      <c r="A62" s="103"/>
      <c r="B62" s="106"/>
      <c r="C62" s="18" t="s">
        <v>34</v>
      </c>
      <c r="D62" s="19">
        <f>SUM(E62:L62)</f>
        <v>250587.402</v>
      </c>
      <c r="E62" s="49">
        <v>24982.33</v>
      </c>
      <c r="F62" s="49">
        <v>29366.63</v>
      </c>
      <c r="G62" s="20">
        <v>28046.802</v>
      </c>
      <c r="H62" s="21">
        <v>28423.813999999998</v>
      </c>
      <c r="I62" s="21">
        <v>34253.144</v>
      </c>
      <c r="J62" s="79">
        <v>35887.894</v>
      </c>
      <c r="K62" s="79">
        <v>34804.394</v>
      </c>
      <c r="L62" s="79">
        <v>34822.394</v>
      </c>
      <c r="M62" s="72"/>
      <c r="N62" s="73"/>
    </row>
    <row r="63" spans="1:17" ht="15.75" thickBot="1" x14ac:dyDescent="0.3">
      <c r="A63" s="103"/>
      <c r="B63" s="106"/>
      <c r="C63" s="23" t="s">
        <v>33</v>
      </c>
      <c r="D63" s="24">
        <f>SUM(E63:L63)</f>
        <v>0</v>
      </c>
      <c r="E63" s="51">
        <v>0</v>
      </c>
      <c r="F63" s="51">
        <v>0</v>
      </c>
      <c r="G63" s="25">
        <v>0</v>
      </c>
      <c r="H63" s="26">
        <v>0</v>
      </c>
      <c r="I63" s="26">
        <v>0</v>
      </c>
      <c r="J63" s="80">
        <v>0</v>
      </c>
      <c r="K63" s="80">
        <v>0</v>
      </c>
      <c r="L63" s="80">
        <v>0</v>
      </c>
      <c r="M63" s="72"/>
      <c r="N63" s="73"/>
    </row>
    <row r="64" spans="1:17" x14ac:dyDescent="0.25">
      <c r="A64" s="124"/>
      <c r="B64" s="124"/>
      <c r="C64" s="60"/>
      <c r="D64" s="60"/>
      <c r="E64" s="60"/>
      <c r="F64" s="60"/>
      <c r="G64" s="60"/>
      <c r="H64" s="60"/>
      <c r="I64" s="61"/>
      <c r="J64" s="95"/>
      <c r="K64" s="95"/>
      <c r="L64" s="95"/>
      <c r="M64" s="62"/>
      <c r="N64" s="62"/>
      <c r="O64" s="108"/>
      <c r="P64" s="108"/>
      <c r="Q64" s="108"/>
    </row>
    <row r="65" spans="1:17" x14ac:dyDescent="0.25">
      <c r="A65" s="63"/>
      <c r="B65" s="63"/>
      <c r="C65" s="63"/>
      <c r="D65" s="63"/>
      <c r="E65" s="63"/>
      <c r="F65" s="63"/>
      <c r="G65" s="63"/>
      <c r="H65" s="64"/>
      <c r="I65" s="64"/>
      <c r="J65" s="96"/>
      <c r="K65" s="96"/>
      <c r="L65" s="96"/>
      <c r="M65" s="65"/>
      <c r="N65" s="65"/>
      <c r="O65" s="65"/>
      <c r="P65" s="65"/>
      <c r="Q65" s="65"/>
    </row>
    <row r="67" spans="1:17" ht="15.75" x14ac:dyDescent="0.25">
      <c r="A67" s="67"/>
    </row>
    <row r="68" spans="1:17" x14ac:dyDescent="0.25">
      <c r="A68" s="68"/>
    </row>
  </sheetData>
  <mergeCells count="50">
    <mergeCell ref="A1:L2"/>
    <mergeCell ref="D4:L4"/>
    <mergeCell ref="A3:L3"/>
    <mergeCell ref="A7:B9"/>
    <mergeCell ref="A28:A30"/>
    <mergeCell ref="B28:B30"/>
    <mergeCell ref="A25:A27"/>
    <mergeCell ref="B25:B27"/>
    <mergeCell ref="A22:A24"/>
    <mergeCell ref="B22:B24"/>
    <mergeCell ref="A10:A12"/>
    <mergeCell ref="B10:B12"/>
    <mergeCell ref="B4:B5"/>
    <mergeCell ref="C4:C5"/>
    <mergeCell ref="A64:B64"/>
    <mergeCell ref="A49:A51"/>
    <mergeCell ref="B49:B51"/>
    <mergeCell ref="A46:A48"/>
    <mergeCell ref="B46:B48"/>
    <mergeCell ref="A43:A45"/>
    <mergeCell ref="B43:B45"/>
    <mergeCell ref="B40:B42"/>
    <mergeCell ref="B34:B36"/>
    <mergeCell ref="A31:A33"/>
    <mergeCell ref="B31:B33"/>
    <mergeCell ref="A37:A39"/>
    <mergeCell ref="B37:B39"/>
    <mergeCell ref="A40:A42"/>
    <mergeCell ref="O64:Q64"/>
    <mergeCell ref="A4:A5"/>
    <mergeCell ref="A61:A63"/>
    <mergeCell ref="B61:B63"/>
    <mergeCell ref="A58:A60"/>
    <mergeCell ref="B58:B60"/>
    <mergeCell ref="M56:N56"/>
    <mergeCell ref="M57:N57"/>
    <mergeCell ref="M53:N53"/>
    <mergeCell ref="M54:N54"/>
    <mergeCell ref="A55:A57"/>
    <mergeCell ref="B55:B57"/>
    <mergeCell ref="M55:N55"/>
    <mergeCell ref="A52:A54"/>
    <mergeCell ref="B52:B54"/>
    <mergeCell ref="M52:N52"/>
    <mergeCell ref="A19:A21"/>
    <mergeCell ref="B19:B21"/>
    <mergeCell ref="A16:A18"/>
    <mergeCell ref="B16:B18"/>
    <mergeCell ref="A13:A15"/>
    <mergeCell ref="B13:B15"/>
  </mergeCells>
  <pageMargins left="0.70866141732283472" right="0.19685039370078741" top="0.98425196850393704" bottom="0.19685039370078741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проект на 2019-2021 № 322 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2019-10-01T08:23:00Z</cp:lastPrinted>
  <dcterms:created xsi:type="dcterms:W3CDTF">2018-11-01T08:22:49Z</dcterms:created>
  <dcterms:modified xsi:type="dcterms:W3CDTF">2019-10-01T08:24:09Z</dcterms:modified>
</cp:coreProperties>
</file>