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45" yWindow="45" windowWidth="15840" windowHeight="12135" tabRatio="775" activeTab="0"/>
  </bookViews>
  <sheets>
    <sheet name="доходы 1" sheetId="1" r:id="rId1"/>
    <sheet name="программные 2" sheetId="2" r:id="rId2"/>
    <sheet name="ведомственная 3" sheetId="3" r:id="rId3"/>
    <sheet name="источники 4" sheetId="4" r:id="rId4"/>
    <sheet name="прил 7 т.3" sheetId="5" r:id="rId5"/>
    <sheet name="прил 7 т.4" sheetId="6" r:id="rId6"/>
    <sheet name="прил 7 т.12" sheetId="7" r:id="rId7"/>
    <sheet name="прил 7 т.15" sheetId="8" r:id="rId8"/>
    <sheet name="прил 7 т.17" sheetId="9" r:id="rId9"/>
  </sheets>
  <externalReferences>
    <externalReference r:id="rId12"/>
  </externalReferences>
  <definedNames>
    <definedName name="_xlnm._FilterDatabase" localSheetId="1" hidden="1">'программные 2'!$A$13:$F$398</definedName>
    <definedName name="_xlnm.Print_Titles" localSheetId="2">'ведомственная 3'!$12:$12</definedName>
    <definedName name="_xlnm.Print_Titles" localSheetId="0">'доходы 1'!$13:$13</definedName>
    <definedName name="_xlnm.Print_Titles" localSheetId="1">'программные 2'!$13:$13</definedName>
    <definedName name="_xlnm.Print_Area" localSheetId="3">'источники 4'!$A$1:$K$25</definedName>
    <definedName name="_xlnm.Print_Area" localSheetId="6">'прил 7 т.12'!$A$1:$D$19</definedName>
    <definedName name="_xlnm.Print_Area" localSheetId="4">'прил 7 т.3'!$A$1:$D$23</definedName>
    <definedName name="_xlnm.Print_Area" localSheetId="5">'прил 7 т.4'!$A$1:$J$28</definedName>
  </definedNames>
  <calcPr fullCalcOnLoad="1"/>
</workbook>
</file>

<file path=xl/sharedStrings.xml><?xml version="1.0" encoding="utf-8"?>
<sst xmlns="http://schemas.openxmlformats.org/spreadsheetml/2006/main" count="4482" uniqueCount="871">
  <si>
    <t>Единый налог на вмененный доход для отдельных видов деятельности</t>
  </si>
  <si>
    <t>ГОСУДАРСТВЕННАЯ ПОШЛИНА</t>
  </si>
  <si>
    <t>Плата за негативное воздействие на окружающую среду</t>
  </si>
  <si>
    <t>Государственная пошлина по делам, рассматриваемым в судах общей юрисдикции, мировыми судьями</t>
  </si>
  <si>
    <t>Прочие субвенции бюджетам муниципальных районов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</si>
  <si>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</si>
  <si>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</si>
  <si>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НАЛОГОВЫЕ И НЕНАЛОГОВЫЕ ДОХОДЫ</t>
  </si>
  <si>
    <t>Субвенции бюджетам муниципальных районов на выполнение передаваемых полномочий субъектов Российской Федерации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</si>
  <si>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</si>
  <si>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Наименование показателя</t>
  </si>
  <si>
    <t>000</t>
  </si>
  <si>
    <t>1</t>
  </si>
  <si>
    <t>00</t>
  </si>
  <si>
    <t>0000</t>
  </si>
  <si>
    <t>01</t>
  </si>
  <si>
    <t>05</t>
  </si>
  <si>
    <t>02</t>
  </si>
  <si>
    <t>2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</si>
  <si>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</si>
  <si>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</si>
  <si>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Плата за сбросы загрязняющих веществ в водные объекты</t>
  </si>
  <si>
    <t>Налог, взимаемый в связи с применением патентной системы налогообложения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</si>
  <si>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</si>
  <si>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</si>
  <si>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</si>
  <si>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Сумма, тыс.рублей</t>
  </si>
  <si>
    <t>06</t>
  </si>
  <si>
    <t>Единый сельскохозяйственный налог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</si>
  <si>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</si>
  <si>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</si>
  <si>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Наименование</t>
  </si>
  <si>
    <t>ЦСР</t>
  </si>
  <si>
    <t>ВР</t>
  </si>
  <si>
    <t>905</t>
  </si>
  <si>
    <t>Руководитель контрольно-счетной палаты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</si>
  <si>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</si>
  <si>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</si>
  <si>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</si>
  <si>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923</t>
  </si>
  <si>
    <t>Иные бюджетные ассигнования</t>
  </si>
  <si>
    <t>800</t>
  </si>
  <si>
    <t>Муниципальная программа "Развитие жилищного строительства и жилищно-коммунального хозяйства в Княжпогостском районе"</t>
  </si>
  <si>
    <t>Подпрограмма "Обеспечение населения качественными жилищно-коммунальными услугами"</t>
  </si>
  <si>
    <t>400</t>
  </si>
  <si>
    <t>Подпрограмма "Спорт высоких достижений"</t>
  </si>
  <si>
    <t>Участие в спортивных мероприятиях республиканского, межрегионального и всероссийского уровня</t>
  </si>
  <si>
    <t>Социальное обеспечение и иные выплаты населению</t>
  </si>
  <si>
    <t>300</t>
  </si>
  <si>
    <t>Непрограммные расходы</t>
  </si>
  <si>
    <t>Резервный фонд по предупреждению и ликвидации чрезвычайных ситуаций и последствий стихийных бедствий</t>
  </si>
  <si>
    <t>600</t>
  </si>
  <si>
    <t>04</t>
  </si>
  <si>
    <t>956</t>
  </si>
  <si>
    <t>Подпрограмма "Развитие учреждений культуры дополнительного образования"</t>
  </si>
  <si>
    <t>Предоставление субсидий бюджетным, автономным учреждениям и иным некоммерческим организациям</t>
  </si>
  <si>
    <t>Выполнение муниципального задания</t>
  </si>
  <si>
    <t>Подпрограмма "Развитие библиотечного дела"</t>
  </si>
  <si>
    <t>Подпрограмма "Развитие музейного дела"</t>
  </si>
  <si>
    <t>Подпрограмма "Развитие народного, художественного творчества и культурно-досуговой деятельности"</t>
  </si>
  <si>
    <t>Проведение культурно-досуговых мероприятий</t>
  </si>
  <si>
    <t>Подпрограмма "Обеспечение условий для реализации программы"</t>
  </si>
  <si>
    <t>Расходы в целях обеспечения выполнения функций ОМС</t>
  </si>
  <si>
    <t>Подпрограмма "Хозяйственно-техническое обеспечение учреждений"</t>
  </si>
  <si>
    <t>Подпрограмма "Социальная защита населения"</t>
  </si>
  <si>
    <t>963</t>
  </si>
  <si>
    <t>Муниципальная программа "Развитие дорожной и транспортной системы в Княжпогостском районе"</t>
  </si>
  <si>
    <t>Оплата коммунальных услуг по муниципальному жилищному фонду</t>
  </si>
  <si>
    <t>975</t>
  </si>
  <si>
    <t>Муниципальная программа "Развитие образования в Княжпогостском районе"</t>
  </si>
  <si>
    <t>Подпрограмма "Развитие системы дошкольного образования в Княжпогостском районе"</t>
  </si>
  <si>
    <t>Выполнение планового объема оказываемых муниципальных услуг, установленного муниципальным заданием</t>
  </si>
  <si>
    <t>Подпрограмма "Развитие системы общего образования в Княжпогостском районе"</t>
  </si>
  <si>
    <t>Подпрограмма "Дети и молодежь Княжпогостского района"</t>
  </si>
  <si>
    <t>Подпрограмма "Организация оздоровления и отдыха детей Княжпогостского района"</t>
  </si>
  <si>
    <t>Обеспечение деятельности лагерей с дневным пребыванием</t>
  </si>
  <si>
    <t>Организация оздоровления и отдыха детей на базе выездных оздоровительных лагерей</t>
  </si>
  <si>
    <t>992</t>
  </si>
  <si>
    <t>Межбюджетные трансферты</t>
  </si>
  <si>
    <t>500</t>
  </si>
  <si>
    <t xml:space="preserve">Источники  финансирования дефицита </t>
  </si>
  <si>
    <t>Коды</t>
  </si>
  <si>
    <t xml:space="preserve">Источники внутреннего финансирования дефицитов бюджетов 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</si>
  <si>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</si>
  <si>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</si>
  <si>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</si>
  <si>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</si>
  <si>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 денежных средств бюджетов</t>
  </si>
  <si>
    <t>Увеличение прочих остатков денежных средств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</si>
  <si>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</si>
  <si>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</si>
  <si>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</si>
  <si>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</si>
  <si>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Уменьшение прочих остатков денежных средств  бюджетов муниципальных районов</t>
  </si>
  <si>
    <t>Иные источники  внутреннего финансирования дефицитов бюджетов</t>
  </si>
  <si>
    <t>Исполнение государственных и муниципальных гарантий в валюте Российской Федерации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</si>
  <si>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 ведет к возникновению права регрессного  требования гаранта к принципалу либо обусловлено уступкой гаранту прав требования бенефициара к принципалу</t>
  </si>
  <si>
    <t>810</t>
  </si>
  <si>
    <t>Исполнение  муниципальных гарантий муниципального района в валюте Российской Федерации в случае, если исполнение гарантом  муниципальных гарантий  ведет к возникновению права регрессного  требования гаранта к принципалу либо обусловлено уступкой гаранту прав требования бенефициара к принципалу</t>
  </si>
  <si>
    <t xml:space="preserve">Бюджетные кредиты, предоставленные внутри страны в валюте Российской Федерации </t>
  </si>
  <si>
    <t>Возврат бюджетных кредитов, предоставленных внутри страны в валюте Российской Федерации</t>
  </si>
  <si>
    <t>640</t>
  </si>
  <si>
    <t>Возврат бюджетных кредитов, предоставленных юридическим лицам из бюджетов муниципальных районов  в валюте Российской Федерации</t>
  </si>
  <si>
    <t>Субвенции на реализацию муниципальными дошкольными и общеобразовательными организациями в Республике Коми образовательных программ</t>
  </si>
  <si>
    <t>Оказание муниципальных услуг (выполнение работ) общеобразовательными учреждениями</t>
  </si>
  <si>
    <t>Прочие субсидии бюджетам муниципальных районов</t>
  </si>
  <si>
    <t>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</si>
  <si>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</si>
  <si>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1 11 05075 05 0000 120</t>
  </si>
  <si>
    <t>1 11 09045 05 0000 120</t>
  </si>
  <si>
    <t>1 14 02053 05 0000 410</t>
  </si>
  <si>
    <t>1 14 06013 05 0000 430</t>
  </si>
  <si>
    <t>Выполнение других обязательств государства</t>
  </si>
  <si>
    <t>Руководство и управление в сфере установленных функций органов государственной власти Республики Коми, государственных органов Республики Коми, образованных Главой Республики Коми или Правительством Республики Коми (центральный аппарат)</t>
  </si>
  <si>
    <t>Субвенции на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</si>
  <si>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Условно утверждаемые (утвержденные) расходы</t>
  </si>
  <si>
    <t>Сумма (тыс. рублей)</t>
  </si>
  <si>
    <t>Предоставление доступа к сети Интернет</t>
  </si>
  <si>
    <t>НАЛОГИ НА ПРИБЫЛЬ, ДОХОДЫ</t>
  </si>
  <si>
    <t>Налог на доходы физических лиц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</si>
  <si>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</si>
  <si>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</si>
  <si>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</si>
  <si>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казну муниципальных районов (за исключением земельных участков)</t>
  </si>
  <si>
    <t>ПЛАТЕЖИ ПРИ ПОЛЬЗОВАНИИ ПРИРОДНЫМИ РЕСУРСАМИ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</si>
  <si>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</si>
  <si>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</si>
  <si>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</si>
  <si>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</si>
  <si>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</si>
  <si>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</si>
  <si>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</si>
  <si>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1 11 05013 13 0000 120</t>
  </si>
  <si>
    <t>1 14 06013 13 0000 430</t>
  </si>
  <si>
    <t>Мин</t>
  </si>
  <si>
    <t>КОНТРОЛЬНО-СЧЕТНАЯ ПАЛАТА КНЯЖПОГОСТСКОГО РАЙОНА</t>
  </si>
  <si>
    <t>99 9 00 00300</t>
  </si>
  <si>
    <t>99 9 00 82040</t>
  </si>
  <si>
    <t>АДМИНИСТРАЦИЯ МУНИЦИПАЛЬНОГО РАЙОНА "КНЯЖПОГОСТСКИЙ"</t>
  </si>
  <si>
    <t>Организация, проведение официальных физкультурно-оздоровительных спортивных мероприятий для населения, в том числе для лиц с ограниченными возможностями</t>
  </si>
  <si>
    <t>06 2 2Г 00000</t>
  </si>
  <si>
    <t>06 3 3Б 00000</t>
  </si>
  <si>
    <t>07 3 3А 00000</t>
  </si>
  <si>
    <t>09 1 1А 00000</t>
  </si>
  <si>
    <t>99 9 00 73080</t>
  </si>
  <si>
    <t>99 9 00 92920</t>
  </si>
  <si>
    <t>05 1 1В 00000</t>
  </si>
  <si>
    <t>05 2 2Д 00000</t>
  </si>
  <si>
    <t>05 3 3Б 00000</t>
  </si>
  <si>
    <t>05 4 4А 00000</t>
  </si>
  <si>
    <t>05 4 4Б 00000</t>
  </si>
  <si>
    <t>05 5 5А 00000</t>
  </si>
  <si>
    <t>05 6 6А 00000</t>
  </si>
  <si>
    <t>03 2 2В 00000</t>
  </si>
  <si>
    <t>04 1 1А 00000</t>
  </si>
  <si>
    <t>04 1 1А 73010</t>
  </si>
  <si>
    <t>04 1 1В 73020</t>
  </si>
  <si>
    <t>04 1 1М 00000</t>
  </si>
  <si>
    <t>04 2 2А 00000</t>
  </si>
  <si>
    <t>04 2 2А 73010</t>
  </si>
  <si>
    <t>04 2 2Б 73020</t>
  </si>
  <si>
    <t>04 2 2В 00000</t>
  </si>
  <si>
    <t>04 3 3Л 00000</t>
  </si>
  <si>
    <t>04 4 4А 00000</t>
  </si>
  <si>
    <t>Расходы в целях обеспечения выполнения функций органа местного самоуправления</t>
  </si>
  <si>
    <t>04 6 6А 00000</t>
  </si>
  <si>
    <t>99 9 00 73040</t>
  </si>
  <si>
    <t>ФИНАНСОВОЕ УПРАВЛЕНИЕ АДМИНИСТРАЦИИ МУНИЦИПАЛЬНОГО РАЙОНА "КНЯЖПОГОСТСКИЙ"</t>
  </si>
  <si>
    <t>99 9 00 99990</t>
  </si>
  <si>
    <t>01 0 00 00000</t>
  </si>
  <si>
    <t>02 0 00 00000</t>
  </si>
  <si>
    <t>02 1 00 00000</t>
  </si>
  <si>
    <t>03 0 00 00000</t>
  </si>
  <si>
    <t>03 1 00 00000</t>
  </si>
  <si>
    <t>03 2 00 00000</t>
  </si>
  <si>
    <t>04 0 00 00000</t>
  </si>
  <si>
    <t>04 1 00 00000</t>
  </si>
  <si>
    <t>04 1 1В 00000</t>
  </si>
  <si>
    <t>04 2 00 00000</t>
  </si>
  <si>
    <t>04 2 2Б 00000</t>
  </si>
  <si>
    <t>04 3 00 00000</t>
  </si>
  <si>
    <t>04 4 00 00000</t>
  </si>
  <si>
    <t>Подпрограмма "Обеспечение условий для реализации муниципальной программы"</t>
  </si>
  <si>
    <t>04 6 00 00000</t>
  </si>
  <si>
    <t>Муниципальная программа "Развитие отрасли "Культура в Княжпогостском районе"</t>
  </si>
  <si>
    <t>05 0 00 00000</t>
  </si>
  <si>
    <t>05 1 00 00000</t>
  </si>
  <si>
    <t>05 2 00 00000</t>
  </si>
  <si>
    <t>05 3 00 00000</t>
  </si>
  <si>
    <t>05 4 00 00000</t>
  </si>
  <si>
    <t>05 5 00 00000</t>
  </si>
  <si>
    <t>05 6 00 00000</t>
  </si>
  <si>
    <t>Муниципальная программа "Развитие отрасли "Физическая культура и спорт" в "Княжпогостском районе"</t>
  </si>
  <si>
    <t>06 0 00 00000</t>
  </si>
  <si>
    <t>06 2 00 00000</t>
  </si>
  <si>
    <t>06 3 00 00000</t>
  </si>
  <si>
    <t>07 0 00 00000</t>
  </si>
  <si>
    <t>07 3 00 00000</t>
  </si>
  <si>
    <t>08 0 00 00000</t>
  </si>
  <si>
    <t>08 1 00 00000</t>
  </si>
  <si>
    <t>09 0 00 00000</t>
  </si>
  <si>
    <t>09 1 00 00000</t>
  </si>
  <si>
    <t>99 0 00 00000</t>
  </si>
  <si>
    <t>99 9 00 00000</t>
  </si>
  <si>
    <t>06 4 4А 00000</t>
  </si>
  <si>
    <t>06 4 00 00000</t>
  </si>
  <si>
    <t>03 1 1Е R0820</t>
  </si>
  <si>
    <t>921</t>
  </si>
  <si>
    <t>3</t>
  </si>
  <si>
    <t>НАЛОГИ НА СОВОКУПНЫЙ ДОХОД</t>
  </si>
  <si>
    <t>БЕЗВОЗМЕЗДНЫЕ ПОСТУПЛЕНИЯ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</si>
  <si>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</si>
  <si>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</si>
  <si>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</si>
  <si>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</si>
  <si>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</si>
  <si>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Непрограммные мероприятия</t>
  </si>
  <si>
    <t>Закупка товаров, работ и услуг для обеспечения государственных (муниципальных) нужд</t>
  </si>
  <si>
    <t>СОВЕТ МУНИЦИПАЛЬНОГО РАЙОНА "КНЯЖПОГОСТСКИЙ"</t>
  </si>
  <si>
    <t>Выполнение муниципального задания (ДШИ)</t>
  </si>
  <si>
    <t>Выполнение муниципального задания (учреждения культуры)</t>
  </si>
  <si>
    <t>Выполнение муниципального задания (ЦХТО)</t>
  </si>
  <si>
    <t>Выполнение муниципального задания (КЦНК)</t>
  </si>
  <si>
    <t>Развитие учреждений физической культуры и спорта</t>
  </si>
  <si>
    <t>Субвенции на 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</t>
  </si>
  <si>
    <t>03 1 1Е 00000</t>
  </si>
  <si>
    <t>Капитальные вложения в объекты государственной (муниципальной) собственности</t>
  </si>
  <si>
    <t>УПРАВЛЕНИЕ ОБРАЗОВАНИЯ АДМИНИСТРАЦИИ МУНИЦИПАЛЬНОГО РАЙОНА "КНЯЖПОГОСТСКИЙ"</t>
  </si>
  <si>
    <t>04 2 2Р 00000</t>
  </si>
  <si>
    <t>08 2 00 00000</t>
  </si>
  <si>
    <t>Подпрограмма "Массовая физическая культура"</t>
  </si>
  <si>
    <t>04 4 4А S2040</t>
  </si>
  <si>
    <t>Осуществление полномочий по формированию, исполнению и контролю за исполнением бюджета поселений</t>
  </si>
  <si>
    <t>99 9 00 64502</t>
  </si>
  <si>
    <t>Содержание автомобильных дорог общего пользования местного значения</t>
  </si>
  <si>
    <t>Капитальный ремонт и ремонт автомобильных дорого общего пользования местного значения</t>
  </si>
  <si>
    <t>02 1 1Б 00000</t>
  </si>
  <si>
    <t>Организация межмуниципальных перевозок</t>
  </si>
  <si>
    <t>02 1 1М 00000</t>
  </si>
  <si>
    <t>03 1 1Д 51760</t>
  </si>
  <si>
    <t>03 1 1Е 73030</t>
  </si>
  <si>
    <t>Содержание объектов муниципальной собственности</t>
  </si>
  <si>
    <t>03 2 2К 00000</t>
  </si>
  <si>
    <t>04 4 4Б 00000</t>
  </si>
  <si>
    <t>Реализация народых проектов в сфере благоустройства</t>
  </si>
  <si>
    <t>03 2 2Е 00000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</si>
  <si>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</si>
  <si>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Плата за размещение отходов производства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</si>
  <si>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</si>
  <si>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</si>
  <si>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Подпрограмма "Развитие инфраструктуры физической культуры и спорта"</t>
  </si>
  <si>
    <t>06 1 00 00000</t>
  </si>
  <si>
    <t>Реализация народного проекта в сфере культуры</t>
  </si>
  <si>
    <t>05 4 4Л 00000</t>
  </si>
  <si>
    <t>Иные межбюджетные трансферты</t>
  </si>
  <si>
    <t>Оборудование и содержание ледовых переправ</t>
  </si>
  <si>
    <t>02 1 1В 00000</t>
  </si>
  <si>
    <t>02 1 1В S2210</t>
  </si>
  <si>
    <t>08 4 00 00000</t>
  </si>
  <si>
    <t>2022 год</t>
  </si>
  <si>
    <t/>
  </si>
  <si>
    <t>ВСЕГО</t>
  </si>
  <si>
    <t>Подпрограмма "Развитие транспортной инфраструктуры и транспортного обслуживания населения и экономики МР "Княжпогостский"</t>
  </si>
  <si>
    <t>02 1 1A 00000</t>
  </si>
  <si>
    <t>Подпрограмма "Градостроительная деятельность"</t>
  </si>
  <si>
    <t>03 3 00 00000</t>
  </si>
  <si>
    <t>Реализация народных проектов в сфере образования, прошедших отбор в рамках проекта "Народный бюджет"</t>
  </si>
  <si>
    <t>Обеспечение жильем молодых семей на территории МР "Княжпогостский"</t>
  </si>
  <si>
    <t>04 3 3К 00000</t>
  </si>
  <si>
    <t>04 3 3К L4970</t>
  </si>
  <si>
    <t>04 3 3Л S2700</t>
  </si>
  <si>
    <t>Мероприятия по проведению оздоровительной кампании детей</t>
  </si>
  <si>
    <t>05 1 1В S2700</t>
  </si>
  <si>
    <t>05 2 2Д S2690</t>
  </si>
  <si>
    <t>05 3 3Б S2690</t>
  </si>
  <si>
    <t>05 4 4А S2690</t>
  </si>
  <si>
    <t>05 6 6А S2690</t>
  </si>
  <si>
    <t>06 4 4А S2700</t>
  </si>
  <si>
    <t>09 3 00 00000</t>
  </si>
  <si>
    <t>09 3 3А 00000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</si>
  <si>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</si>
  <si>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99 9 00 51200</t>
  </si>
  <si>
    <t>99 9 00 73050</t>
  </si>
  <si>
    <t>Приложение 4</t>
  </si>
  <si>
    <t>Приложение 1</t>
  </si>
  <si>
    <t>2 02 40014 05 0000 150</t>
  </si>
  <si>
    <t>2 02 29999 05 0000 150</t>
  </si>
  <si>
    <t>2 02 30024 05 0000 150</t>
  </si>
  <si>
    <t>2 02 35120 05 0000 150</t>
  </si>
  <si>
    <t>2 02 35176 05 0000 150</t>
  </si>
  <si>
    <t>2 02 39999 05 0000 150</t>
  </si>
  <si>
    <t>2 02 35082 05 0000 150</t>
  </si>
  <si>
    <t>2 02 30029 05 0000 150</t>
  </si>
  <si>
    <t>2 02 15001 05 0000 150</t>
  </si>
  <si>
    <t>Код</t>
  </si>
  <si>
    <t>Наименование кода поступлений в бюджет, группы, подгруппы, статьи, подстатьи, элемента, группы подвида, аналитической группы подвида доходов</t>
  </si>
  <si>
    <t>4</t>
  </si>
  <si>
    <t>5</t>
  </si>
  <si>
    <t>1 00 00000 00 0000 000</t>
  </si>
  <si>
    <t>1 01 00000 00 0000 000</t>
  </si>
  <si>
    <t>1 01 02000 01 0000 110</t>
  </si>
  <si>
    <t>1 01 02010 01 0000 110</t>
  </si>
  <si>
    <t>1 01 02020 01 0000 110</t>
  </si>
  <si>
    <t>1 01 02030 01 0000 110</t>
  </si>
  <si>
    <t>1 03 00000 00 0000 000</t>
  </si>
  <si>
    <t>1 03 02000 01 0000 110</t>
  </si>
  <si>
    <t>1 03 02231 01 0000 110</t>
  </si>
  <si>
    <t>1 03 02241 01 0000 110</t>
  </si>
  <si>
    <t>1 03 02251 01 0000 110</t>
  </si>
  <si>
    <t>1 05 00000 00 0000 000</t>
  </si>
  <si>
    <t>1 05 01000 00 0000 110</t>
  </si>
  <si>
    <t>1 05 01011 01 0000 110</t>
  </si>
  <si>
    <t>1 05 01021 01 0000 110</t>
  </si>
  <si>
    <t>1 05 02000 02 0000 110</t>
  </si>
  <si>
    <t>1 05 02010 02 0000 110</t>
  </si>
  <si>
    <t>1 05 03000 01 0000 110</t>
  </si>
  <si>
    <t>1 05 03010 01 0000 110</t>
  </si>
  <si>
    <t>1 05 04000 02 0000 110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</si>
  <si>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</si>
  <si>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</si>
  <si>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1 08 00000 00 0000 000</t>
  </si>
  <si>
    <t>1 08 03000 01 0000 110</t>
  </si>
  <si>
    <t>1 08 03010 01 0000 110</t>
  </si>
  <si>
    <t>1 11 00000 00 0000 000</t>
  </si>
  <si>
    <t>1 11 05000 00 0000 120</t>
  </si>
  <si>
    <t>1 11 05013 05 0000 120</t>
  </si>
  <si>
    <t>1 11 09000 00 0000 120</t>
  </si>
  <si>
    <t>1 12 00000 00 0000 000</t>
  </si>
  <si>
    <t>1 12 01000 01 0000 120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</si>
  <si>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</si>
  <si>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</si>
  <si>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</si>
  <si>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>1 12 01041 01 0000 120</t>
  </si>
  <si>
    <t>1 14 00000 00 0000 000</t>
  </si>
  <si>
    <t>1 14 02000 00 0000 000</t>
  </si>
  <si>
    <t>1 14 06000 00 0000 430</t>
  </si>
  <si>
    <t>2 00 00000 00 0000 000</t>
  </si>
  <si>
    <t>2 02 00000 00 0000 000</t>
  </si>
  <si>
    <t>2 02 10000 00 0000 150</t>
  </si>
  <si>
    <t>2 02 20000 00 0000 150</t>
  </si>
  <si>
    <t>2 02 30000 00 0000 150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</si>
  <si>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</si>
  <si>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2 02 40000 00 0000 150</t>
  </si>
  <si>
    <t>ВСЕГО ДОХОДОВ</t>
  </si>
  <si>
    <t>Укрепление материально-технической базы</t>
  </si>
  <si>
    <t>04 2 2Г 00000</t>
  </si>
  <si>
    <t>Укрепление материально-технической базы и создание безопасных условий в организациях в сфере образования в Республике Коми</t>
  </si>
  <si>
    <t>04 2 2Г S2010</t>
  </si>
  <si>
    <t>Осуществление полномочий по решению Совета МР "Княжпогостский" с 2020 года</t>
  </si>
  <si>
    <t>99 9 00 64585</t>
  </si>
  <si>
    <t>6</t>
  </si>
  <si>
    <t>7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</si>
  <si>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</si>
  <si>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</si>
  <si>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</si>
  <si>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</si>
  <si>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</si>
  <si>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</si>
  <si>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1 05 01010 01 0000 110</t>
  </si>
  <si>
    <t>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</si>
  <si>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</si>
  <si>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</si>
  <si>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</si>
  <si>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</si>
  <si>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</si>
  <si>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</si>
  <si>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</si>
  <si>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</si>
  <si>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</si>
  <si>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1 12 01040 01 0000 120</t>
  </si>
  <si>
    <t>Плата за размещение отходов производства и потребления</t>
  </si>
  <si>
    <t>1 14 02050 05 0000 410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</si>
  <si>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</si>
  <si>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</si>
  <si>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</si>
  <si>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1 16 00000 00 0000 000</t>
  </si>
  <si>
    <t>ШТРАФЫ, САНКЦИИ, ВОЗМЕЩЕНИЕ УЩЕРБА</t>
  </si>
  <si>
    <t>2 02 15001 00 0000 150</t>
  </si>
  <si>
    <t>Дотации на выравнивание бюджетной обеспеченности</t>
  </si>
  <si>
    <t>2 02 29999 00 0000 150</t>
  </si>
  <si>
    <t>Прочие субсидии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</si>
  <si>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</si>
  <si>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</si>
  <si>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2 02 30029 00 0000 150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</si>
  <si>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</si>
  <si>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2 02 35082 00 0000 150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</si>
  <si>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</si>
  <si>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</si>
  <si>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</si>
  <si>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2 02 35176 00 0000 150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</si>
  <si>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</si>
  <si>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2 02 39999 00 0000 150</t>
  </si>
  <si>
    <t>Прочие субвенции</t>
  </si>
  <si>
    <t>2 02 40014 00 0000 150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</si>
  <si>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</si>
  <si>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2023 год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</si>
  <si>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</si>
  <si>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1 01 02040 01 0000 110</t>
  </si>
  <si>
    <t>1 16 10000 00 0000 140</t>
  </si>
  <si>
    <t>Платежи в целях возмещения причиненного ущерба (убытков)</t>
  </si>
  <si>
    <t>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</si>
  <si>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</si>
  <si>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</si>
  <si>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</si>
  <si>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</si>
  <si>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</si>
  <si>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</si>
  <si>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2 02 45303 05 0000 150</t>
  </si>
  <si>
    <t>Подпрограмма "Создание условий для обеспечения населения доступным и комфортным жильем населения"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</si>
  <si>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</si>
  <si>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</t>
  </si>
  <si>
    <t>Реализация народных проектов в сфере БЛАГОУСТРОЙСТВА, прошедших отбор в рамках проекта "Народный проект"</t>
  </si>
  <si>
    <t>Реализация народных проектов по обустройству источников холодного водоснабжения, прошедших отбор в рамках проекта "Народный бюджет"</t>
  </si>
  <si>
    <t>03 2 2С 00000</t>
  </si>
  <si>
    <t>Осуществление полномочий в области градостроительной деятельности</t>
  </si>
  <si>
    <t>03 3 3Г 00000</t>
  </si>
  <si>
    <t>03 3 3Г 64512</t>
  </si>
  <si>
    <t>Подпрограмма "Обращение с отходами производства и потребления"</t>
  </si>
  <si>
    <t>03 5 00 00000</t>
  </si>
  <si>
    <t>Проведение мероприятий муниципальными учреждениями услуг по обращению с твердыми коммунальными отходами</t>
  </si>
  <si>
    <t>03 5 5Б 00000</t>
  </si>
  <si>
    <t>Оплата муниципальными учреждениями услуг по обращению с твердыми коммунальными отходами</t>
  </si>
  <si>
    <t>03 5 5Б S2850</t>
  </si>
  <si>
    <t>Подпрограмма "Обеспечение ветеринарного благополучия"</t>
  </si>
  <si>
    <t>03 6 00 00000</t>
  </si>
  <si>
    <t>Мероприятия по организации на территории соответствующего муниципального образования деятельности по обращению с животными без владельцев</t>
  </si>
  <si>
    <t>03 6 6А 00000</t>
  </si>
  <si>
    <t>Осуществление государственного полномочия Республики Коми по организации на территории соответствующего муниципального образования мероприятий при осуществлении деятельности по обращению с животными без владельцев</t>
  </si>
  <si>
    <t>03 6 6А 73120</t>
  </si>
  <si>
    <t>Cофинансирование расходных обязательств органов местного самоуправления, связанных с повышением оплаты труда отдельных категорий работников в сфере образования</t>
  </si>
  <si>
    <t>04 2 2А S2700</t>
  </si>
  <si>
    <t>04 2 2И 00000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</si>
  <si>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</si>
  <si>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04 2 2Р L3040</t>
  </si>
  <si>
    <t>04 2 2С 00000</t>
  </si>
  <si>
    <t>Предоставление социальных выплат молодым семьям на приобретение жилого помещения или создание объекта индивидуального жилищного строительства</t>
  </si>
  <si>
    <t>Комплектование книжных и документных фондов</t>
  </si>
  <si>
    <t>05 2 2А 00000</t>
  </si>
  <si>
    <t>Укрепление материально-технической базы муниципальных учреждений сферы культуры</t>
  </si>
  <si>
    <t>Реализация народных проектов в сфере КУЛЬТУРЫ, прошедших отбор в рамках проекта "Народный бюджет"</t>
  </si>
  <si>
    <t>05 7 00 00000</t>
  </si>
  <si>
    <t>05 7 1А 00000</t>
  </si>
  <si>
    <t>Софинансирование расходных обязательств, связанных с повышением оплаты труда работникам муниципальных учреждений культуры</t>
  </si>
  <si>
    <t>05 7 1А S2690</t>
  </si>
  <si>
    <t>05 7 1Б 00000</t>
  </si>
  <si>
    <t>Реализация народных проектов в сфере ФИЗИЧЕСКОЙ КУЛЬТУРЫ и СПОРТА, прошедших отбор в рамках проекта "Народный проект"</t>
  </si>
  <si>
    <t>06 1 1А 00000</t>
  </si>
  <si>
    <t>06 4 4В 00000</t>
  </si>
  <si>
    <t>07 1 00 00000</t>
  </si>
  <si>
    <t>07 1 1А 00000</t>
  </si>
  <si>
    <t>07 1 1А 64502</t>
  </si>
  <si>
    <t>07 1 1Б 00000</t>
  </si>
  <si>
    <t>07 1 1Б 73110</t>
  </si>
  <si>
    <t>07 1 1В 00000</t>
  </si>
  <si>
    <t>07 2 00 00000</t>
  </si>
  <si>
    <t>07 2 2А 00000</t>
  </si>
  <si>
    <t>Поддержание работоспособности инфраструктуры связи, созданной в рамках реализации инвестиционных проектов, связанных с развитием инфраструктуры связи на территориях труднодоступных и малонаселенных пунктов</t>
  </si>
  <si>
    <t>07 2 2Б 00000</t>
  </si>
  <si>
    <t>Поддержание работоспособности инфраструктуры связи, созданной в рамках реализации инвестиционных проектов, связанных с развитием инфраструктуры связи на территориях труднодоступных и малонаселенных пунктов в Республике Коми</t>
  </si>
  <si>
    <t>07 2 2Б S2840</t>
  </si>
  <si>
    <t>Осуществление государственных полномочий в сфере административной ответственности</t>
  </si>
  <si>
    <t>08 1 3А 00000</t>
  </si>
  <si>
    <t>08 1 3А 73150</t>
  </si>
  <si>
    <t>08 1 3А 73160</t>
  </si>
  <si>
    <t>Создание безопасных условий в учреждениях социальной сферы</t>
  </si>
  <si>
    <t>08 1 5А 00000</t>
  </si>
  <si>
    <t>Укрепление материально-технической базы и создание безопасных условий в учреждениях социальной сферы</t>
  </si>
  <si>
    <t>08 1 5А S2010</t>
  </si>
  <si>
    <t>Организация временного трудоустройства несовершеннолетних граждан в возрасте от 14 до 18 лет</t>
  </si>
  <si>
    <t>08 2 1А 00000</t>
  </si>
  <si>
    <t>Вовлечение несовершеннолетних, состоящих на профилактических учетах, в организационные формы досуга</t>
  </si>
  <si>
    <t>08 2 1В 00000</t>
  </si>
  <si>
    <t>Организация оздоровления и отдыха несовершеннолетних, состоящих на профилактических учетах, и (или) находящихся в трудной жизненной ситуации</t>
  </si>
  <si>
    <t>08 2 1В S2040</t>
  </si>
  <si>
    <t>Создание и содержание резерва материальных ресурсов в целях гражданской обороны и ликвидации чрезвычайных ситуаций</t>
  </si>
  <si>
    <t>08 4 2А 00000</t>
  </si>
  <si>
    <t>08 4 2А 92710</t>
  </si>
  <si>
    <t>Подпрограмма "Профилактика терроризма и экстремизма"</t>
  </si>
  <si>
    <t>08 6 00 00000</t>
  </si>
  <si>
    <t>Антитеррористическая защищенность учреждений и объектов с массовым пребыванием людей</t>
  </si>
  <si>
    <t>08 6 1А 00000</t>
  </si>
  <si>
    <t>Реализация народных проектов в сфере ЗАНЯТОСТИ НАСЕЛЕНИЯ, прошедших отбор в рамках проекта "Народный бюджет"</t>
  </si>
  <si>
    <t>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</si>
  <si>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09 3 3А 73190</t>
  </si>
  <si>
    <t>99 9 00 73140</t>
  </si>
  <si>
    <t>УПРАВЛЕНИЕ КУЛЬТУРЫ И СПОРТА АДМИНИСТРАЦИИ МУНИЦИПАЛЬНОГО РАЙОНА "КНЯЖПОГОСТСКИЙ"</t>
  </si>
  <si>
    <t>Обеспечение жильем отдельных категорий граждан</t>
  </si>
  <si>
    <t>03 1 1Д 00000</t>
  </si>
  <si>
    <t>Приобретение специального оборудования, укрепление МТБ</t>
  </si>
  <si>
    <t>05 4 4В 00000</t>
  </si>
  <si>
    <t>Муниципальная программа "Развитие экономики"</t>
  </si>
  <si>
    <t>Муниципальная программа "Развитие муниципального управления"</t>
  </si>
  <si>
    <t>Подпрограмма "Развитие и сохранение национальных культур"</t>
  </si>
  <si>
    <t>Выполнение муниципального задания (СШ)</t>
  </si>
  <si>
    <t>Подпрограмма "Управление муниципальными финансами"</t>
  </si>
  <si>
    <t>Руководство и управление в сфере финансов</t>
  </si>
  <si>
    <t>Подпрограмма "Управление муниципальным имуществом"</t>
  </si>
  <si>
    <t>Руководство и управление в сфере реализации подпрограммы</t>
  </si>
  <si>
    <t>Подпрограмма "Муниципальное управление"</t>
  </si>
  <si>
    <t>Руководство и управление в сфере установленных функций органов местного самоуправления</t>
  </si>
  <si>
    <t>Муниципальная программа "Профилактика правонарушений и обеспечение безопасности на территории МР "Княжпогостский"</t>
  </si>
  <si>
    <t>Подпрограмма "Профилактика преступлений и иных правонарушений"</t>
  </si>
  <si>
    <t>Подпрограмма "Профилактика безнадзорности, правонарушений и преступлений несовершеннолетних"</t>
  </si>
  <si>
    <t>Муниципальная программа "Социальная защита населения"</t>
  </si>
  <si>
    <t>Подпрограмма "Содействие занятости населения"</t>
  </si>
  <si>
    <t>Содействия занятости населения</t>
  </si>
  <si>
    <t>Социальная защита населения</t>
  </si>
  <si>
    <t>Субвенции на осуществление государственных полномочий Республики Коми, предусмотренных пунктом 6 статьи 1, статьями 2, 2(1) и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</si>
  <si>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Субвенции на осуществление государственных полномочий Республики Коми по расчету и предоставлению органами местного самоуправления муниципальных районов субвенций бюджетам поселений на осуществление государственных полномочий Республики Коми, предусмотренных статьями 2 и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</si>
  <si>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Субвенции на осуществление государственных полномочий Республики Коми, предусмотренных пунктами 9-10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</si>
  <si>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Субвенции на осуществление государственных полномочий Республики Коми, предусмотренных пунктом 4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</si>
  <si>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Субвенции на осуществление государственных полномочий Республики Коми, предусмотренных пунктами 7 - 8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</si>
  <si>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Расходы по высшему должностному лицу органа местного самоуправления</t>
  </si>
  <si>
    <t>99 9 00 00100</t>
  </si>
  <si>
    <t>Подпрограмма "Гражданская оборона, защита населения и территорий от чрезвычайных ситуаций"</t>
  </si>
  <si>
    <t>УПРАВЛЕНИЕ МУНИЦИПАЛЬНОГО ХОЗЯЙСТВА АДМИНИСТРАЦИИ МУНИЦИПАЛЬНОГО РАЙОНА "КНЯЖПОГОСТСКИЙ"</t>
  </si>
  <si>
    <t>Приложение 2</t>
  </si>
  <si>
    <t>к решению Совета муниципального района</t>
  </si>
  <si>
    <t>Приложение 3</t>
  </si>
  <si>
    <t>05 4 4Л S2500</t>
  </si>
  <si>
    <t>06 1 1А S2100</t>
  </si>
  <si>
    <t>Выполнение муниципального задания МАУ "Княжпогостский ФСК"</t>
  </si>
  <si>
    <t>03 2 2Е S2300</t>
  </si>
  <si>
    <t>03 2 2С S2200</t>
  </si>
  <si>
    <t>09 1 1А S2400</t>
  </si>
  <si>
    <t>04 2 2С S2Я00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</si>
  <si>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</si>
  <si>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</si>
  <si>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</si>
  <si>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</si>
  <si>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</si>
  <si>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</si>
  <si>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1 14 06310 00 0000 430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</si>
  <si>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</si>
  <si>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1 14 06313 05 0000 430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</si>
  <si>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</si>
  <si>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1 14 06313 13 0000 430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</si>
  <si>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</si>
  <si>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2 02 25467 00 0000 150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</si>
  <si>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</si>
  <si>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2 02 25467 05 0000 150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</si>
  <si>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</si>
  <si>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</si>
  <si>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Укрепление материально-технической базы муниципальных учреждений сферы культуры в части обеспечения развития и укрепления материально-технической базы муниципальных домов культуры (и их филиалов)</t>
  </si>
  <si>
    <t>05 4 4В L4670</t>
  </si>
  <si>
    <t>Укрепления материально-технической базы домов культуры (и их филиалов), расположенных в населенных пунктах с числом жителей до 50 тысяч человек</t>
  </si>
  <si>
    <t>05 7 1Б L4670</t>
  </si>
  <si>
    <t>Укрепление материально-технической базы муниципальных учреждений сферы культуры (обеспечение пожарной безопасности и антитеррористической защищенности муниципальных учреждений сферы культуры)</t>
  </si>
  <si>
    <t>08 6 1А S2150</t>
  </si>
  <si>
    <t>Обеспечение населения муниципального образования питьевой водой</t>
  </si>
  <si>
    <t>03 2 2Б 00000</t>
  </si>
  <si>
    <t>Обеспечение населения питьевой водой, соответствующей требованиям безопасности, установленным санитарно-эпидемическим правилам в рамках выполнения расходных обязательств, отнесенных к полномочиям соответствующих органов местного самоуправления по результатам оценки эффективности деятельности органов местного самоуправления</t>
  </si>
  <si>
    <t>03 2 2Б 74090</t>
  </si>
  <si>
    <t>03 2 2Л 00000</t>
  </si>
  <si>
    <t>Организация бесплатного питания обучающихся, получающих начальное общее образование в муниципальных образовательных организациях</t>
  </si>
  <si>
    <t>02 1 1A S2220</t>
  </si>
  <si>
    <t xml:space="preserve"> Распределение межбюджетных трансфертов</t>
  </si>
  <si>
    <t>Наименование поселений</t>
  </si>
  <si>
    <t>Сумма, тысяч рублей</t>
  </si>
  <si>
    <t>ВСЕГО:</t>
  </si>
  <si>
    <t>Приложение 6</t>
  </si>
  <si>
    <t>Укрепление материально-технической базы в дошкольных образовательных организациях</t>
  </si>
  <si>
    <t>04 1 1Л 00000</t>
  </si>
  <si>
    <t>04 1 1Л S2010</t>
  </si>
  <si>
    <t>2 02 25304 00 0000 150</t>
  </si>
  <si>
    <t>2 02 45303 00 0000 150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</si>
  <si>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</si>
  <si>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Подпрограмма "Развитие сельского хозяйства и переработки сельскохозяйственной продукции"</t>
  </si>
  <si>
    <t>01 2 00 00000</t>
  </si>
  <si>
    <t>04 2 2И 53031</t>
  </si>
  <si>
    <t>04 1 1А S2700</t>
  </si>
  <si>
    <t>Городское поселение "Емва"</t>
  </si>
  <si>
    <t>Приложение 7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</si>
  <si>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</si>
  <si>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Благоустройство территорий дошкольных учреждений</t>
  </si>
  <si>
    <t>04 1 1Б 00000</t>
  </si>
  <si>
    <t>Мероприятия по благоустройству территорий образовательных учреждений в рамках выполнения расходных обязательств, отнесенных к полномочиям соответствующих органов местного самоуправления по результатам оценки эффективности деятельности органов местного самоуправления</t>
  </si>
  <si>
    <t>04 1 1Б 74090</t>
  </si>
  <si>
    <t>Приложение 5</t>
  </si>
  <si>
    <t>"Княжпогостский" от 23 декабря 2021 года № 227</t>
  </si>
  <si>
    <t>РАСПРЕДЕЛЕНИЕ БЮДЖЕТНЫХ АССИГНОВАНИЙ ПО ЦЕЛЕВЫМ СТАТЬЯМ (МУНИЦИПАЛЬНЫМ ПРОГРАММАМ МО МР "КНЯЖПОГОСТСКИЙ" И НЕПРОГРАММНЫМ НАПРАВЛЕНИЯМ ДЕЯТЕЛЬНОСТИ), ГРУППАМ ВИДОВ РАСХОДОВ КЛАССИФИКАЦИИ РАСХОДОВ БЮДЖЕТОВ НА 2022 ГОД И ПЛАНОВЫЙ ПЕРИОД 2023 И 2024 ГОДОВ</t>
  </si>
  <si>
    <t>ВЕДОМСТВЕННАЯ СТРУКТУРА РАСХОДОВ БЮДЖЕТА МО МР "КНЯЖПОГОСТСКИЙ"
НА 2022 ГОД И ПЛАНОВЫЙ ПЕРИОД 2023 И 2024 ГОДОВ</t>
  </si>
  <si>
    <t>бюджета муниципального района "Княжпогостский" на 2022 год и плановый период 2023 и 2024 годов</t>
  </si>
  <si>
    <t>2024 год</t>
  </si>
  <si>
    <t>2 02 25491 00 0000 150</t>
  </si>
  <si>
    <t>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</si>
  <si>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2 02 25491 05 0000 150</t>
  </si>
  <si>
    <t>Субсидии бюджетам муниципальных районов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</si>
  <si>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2 02 25519 00 0000 150</t>
  </si>
  <si>
    <t>Субсидии бюджетам на поддержку отрасли культуры</t>
  </si>
  <si>
    <t>2 02 25519 05 0000 150</t>
  </si>
  <si>
    <t>Субсидии бюджетам муниципальных районов на поддержку отрасли культуры</t>
  </si>
  <si>
    <t>Создание условий для устойчивого развития агропромышленного комплекса</t>
  </si>
  <si>
    <t>01 2 1А 00000</t>
  </si>
  <si>
    <t>Реализация народных проектов в сфере АГРОПРОМЫШЛЕННОГО комплекса, прошедших отбор в рамках проекта "Народный бюджет"</t>
  </si>
  <si>
    <t>01 2 1А S2900</t>
  </si>
  <si>
    <t>Содержание улично-дорожной сети поселений</t>
  </si>
  <si>
    <t>02 1 1У 00000</t>
  </si>
  <si>
    <t>На выполнение мероприятий по содержанию улично-дорожной сети поселений</t>
  </si>
  <si>
    <t>02 1 1У 64599</t>
  </si>
  <si>
    <t>04 2 2Г 54910</t>
  </si>
  <si>
    <t>Обеспечение выплат ежемесячного денежного вознаграждения за классное руководство педагогическим работникам общеобразовательных организаций</t>
  </si>
  <si>
    <t>Расходы местных бюджетов на организацию бесплатного горячего питания обучающихся, получающих начальное общее образование в образовательных организациях</t>
  </si>
  <si>
    <t>Реализация народных проектов в сфере образования</t>
  </si>
  <si>
    <t>04 3 3С 00000</t>
  </si>
  <si>
    <t>04 3 3С S2Я00</t>
  </si>
  <si>
    <t>Поддержка отрасли культура</t>
  </si>
  <si>
    <t>05 2 2А L5190</t>
  </si>
  <si>
    <t>Проведение текущих ремонтов</t>
  </si>
  <si>
    <t>05 2 2Ж 00000</t>
  </si>
  <si>
    <t>05 2 2Ж S2500</t>
  </si>
  <si>
    <t>05 2 2И 00000</t>
  </si>
  <si>
    <t>05 2 2И S2150</t>
  </si>
  <si>
    <t>Содержание объектов сельских учреждений отрасли культура</t>
  </si>
  <si>
    <t>05 4 4А 64595</t>
  </si>
  <si>
    <t>Субвенции на осуществление государственных полномочий Республики Коми, предусмотренных пунктом 13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</si>
  <si>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99 9 00 73180</t>
  </si>
  <si>
    <t>Субвенции на осуществление государственных полномочий Республики Коми, предусмотренных пунктом 14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</si>
  <si>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99 9 00 73195</t>
  </si>
  <si>
    <t>Разработка и утверждение схем водоснабжения, водоотведения и теплоснабжения</t>
  </si>
  <si>
    <t>03 2 2И 00000</t>
  </si>
  <si>
    <t>2 02 19999 00 0000 150</t>
  </si>
  <si>
    <t>Прочие дотации</t>
  </si>
  <si>
    <t>2 02 19999 05 0000 150</t>
  </si>
  <si>
    <t>Прочие дотации бюджетам муниципальных районов</t>
  </si>
  <si>
    <t>Реализация народного проекта в сфере дорожной деятельности</t>
  </si>
  <si>
    <t>02 1 1Л 00000</t>
  </si>
  <si>
    <t>Реализация народных проектов в сфере ДОРОЖНОЙ ДЕЯТЕЛЬНОСТИ, прошедших отбор в рамках проекта "Народный бюджет"</t>
  </si>
  <si>
    <t>02 1 1Л S2Д00</t>
  </si>
  <si>
    <t>Формирование и проведение государственного кадастрового учета земельных участков под многоквартирными домами и муниципальными объектами, паспортизация муниципальных объектов, определение рыночной стоимости объектов недвижимости</t>
  </si>
  <si>
    <t>03 1 1В 00000</t>
  </si>
  <si>
    <t>03 2 2И 64604</t>
  </si>
  <si>
    <t>Благоустройство территорий</t>
  </si>
  <si>
    <t>03 2 2Н 00000</t>
  </si>
  <si>
    <t>Благоустройство территории в рамках выполнения расходных обязательств, отнесенных к полномочиям соответствующих органов местного самоуправления по результатам оценки эффективности деятельности органов местного самоуправления, а также на развитие народных инициатив</t>
  </si>
  <si>
    <t>03 2 2Н 74090</t>
  </si>
  <si>
    <t>Разработка и корректировка документов территориального планирования</t>
  </si>
  <si>
    <t>03 3 3А 00000</t>
  </si>
  <si>
    <t>Разработка генеральных планов, правил землепользования и застройки и документации по планировке территорий муниципальных образований</t>
  </si>
  <si>
    <t>03 3 3А S2410</t>
  </si>
  <si>
    <t>Укрепление материально-технической базы и создание безопасных условий в организациях в сфере образования в рамках выполнения расходных обязательств, отнесенных к полномочиям соответствующих органов местного самоуправления по результатам оценки эффективности деятельности органов местного самоуправления, а также на развитие народных инициатив</t>
  </si>
  <si>
    <t>04 2 2Г 74090</t>
  </si>
  <si>
    <t>Проведение текущих ремонтов в организациях дополнительного образования детей</t>
  </si>
  <si>
    <t>04 3 3Н 00000</t>
  </si>
  <si>
    <t>Проведение текущих ремонтов в рамках реализации народных инициатив</t>
  </si>
  <si>
    <t>04 3 3Н 74090</t>
  </si>
  <si>
    <t>Организация и проведение ремонтных работ муниципальных учреждений спорта</t>
  </si>
  <si>
    <t>06 1 1В 00000</t>
  </si>
  <si>
    <t>Организация и проведение ремонтных работ в рамках реализации народных инициатив</t>
  </si>
  <si>
    <t>06 1 1В 74090</t>
  </si>
  <si>
    <t>Подпрограмма "Поддержка социально ориентированных некоммерческих организаций"</t>
  </si>
  <si>
    <t>09 5 00 00000</t>
  </si>
  <si>
    <t>Предоставление субсидий СОНКО, деятельность которых направлена на решение социальных проблем</t>
  </si>
  <si>
    <t>09 5 1А 00000</t>
  </si>
  <si>
    <t>05 1 1Б 00000</t>
  </si>
  <si>
    <t>1 11 05300 00 0000 120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</si>
  <si>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</si>
  <si>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1 11 05310 00 0000 120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</si>
  <si>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</si>
  <si>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1 11 05314 13 0000 120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</si>
  <si>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</si>
  <si>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1 13 00000 00 0000 000</t>
  </si>
  <si>
    <t>ДОХОДЫ ОТ ОКАЗАНИЯ ПЛАТНЫХ УСЛУГ И КОМПЕНСАЦИИ ЗАТРАТ ГОСУДАРСТВА</t>
  </si>
  <si>
    <t>1 13 02000 00 0000 130</t>
  </si>
  <si>
    <t>Доходы от компенсации затрат государства</t>
  </si>
  <si>
    <t>1 13 02990 00 0000 130</t>
  </si>
  <si>
    <t>Прочие доходы от компенсации затрат государства</t>
  </si>
  <si>
    <t>1 13 02995 05 0000 130</t>
  </si>
  <si>
    <t>Прочие доходы от компенсации затрат бюджетов муниципальных районов</t>
  </si>
  <si>
    <t>1 16 10030 05 0000 140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</si>
  <si>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</si>
  <si>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1 16 10031 05 0000 140</t>
  </si>
  <si>
    <t>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</si>
  <si>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>2 04 00000 00 0000 000</t>
  </si>
  <si>
    <t>БЕЗВОЗМЕЗДНЫЕ ПОСТУПЛЕНИЯ ОТ НЕГОСУДАРСТВЕННЫХ ОРГАНИЗАЦИЙ</t>
  </si>
  <si>
    <t>2 04 05000 05 0000 150</t>
  </si>
  <si>
    <t>Безвозмездные поступления от негосударственных организаций в бюджеты муниципальных районов</t>
  </si>
  <si>
    <t>2 04 05099 05 0000 150</t>
  </si>
  <si>
    <t>Прочие безвозмездные поступления от негосударственных организаций в бюджеты муниципальных районов</t>
  </si>
  <si>
    <t>2 07 00000 00 0000 000</t>
  </si>
  <si>
    <t>ПРОЧИЕ БЕЗВОЗМЕЗДНЫЕ ПОСТУПЛЕНИЯ</t>
  </si>
  <si>
    <t>2 07 05000 05 0000 150</t>
  </si>
  <si>
    <t>Прочие безвозмездные поступления в бюджеты муниципальных районов</t>
  </si>
  <si>
    <t>2 07 05020 05 0000 150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</si>
  <si>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</si>
  <si>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Приведение в нормативное состояние автомобильных дорог общего пользования местного значения, задействованных в маршрутах движения школьных автобусов</t>
  </si>
  <si>
    <t>02 1 1Б S2990</t>
  </si>
  <si>
    <t>Организация транспортного обслуживания населения по муниципальным маршрутам регулярных перевозок пассажиров и багажа автомобильным транспортом</t>
  </si>
  <si>
    <t>02 1 1М S2070</t>
  </si>
  <si>
    <t>Проведение ликвидационных мероприятий</t>
  </si>
  <si>
    <t>04 2 2К 00000</t>
  </si>
  <si>
    <t>Подпрограмма "Организация и проведение выборов, референдумов"</t>
  </si>
  <si>
    <t>07 6 00 00000</t>
  </si>
  <si>
    <t>Мероприятия на подготовку и проведение местных выборов и референдумов</t>
  </si>
  <si>
    <t>07 6 1А 00000</t>
  </si>
  <si>
    <t>07 6 1А 64588</t>
  </si>
  <si>
    <t>Антитеррористическая защищенность учреждений и объектов с массовым пребыванием людей в рамках реализации народных инициатив</t>
  </si>
  <si>
    <t>08 6 1А 74090</t>
  </si>
  <si>
    <t>Подпрограмма "Доступная среда"</t>
  </si>
  <si>
    <t>09 4 00 00000</t>
  </si>
  <si>
    <t>Доступность маломобильных групп населения</t>
  </si>
  <si>
    <t>09 4 1А 00000</t>
  </si>
  <si>
    <t>Мероприятия по обеспечению доступности для маломобильных групп населения, в рамках реализации народных инициатив</t>
  </si>
  <si>
    <t>09 4 1А 74090</t>
  </si>
  <si>
    <t>Проведение культурно-досуговых мероприятий в рамках реализации народных инициатив</t>
  </si>
  <si>
    <t>05 4 4Б 74090</t>
  </si>
  <si>
    <t>Дотации на выравнивание бюджетной обеспеченности поселений</t>
  </si>
  <si>
    <t>Таблица 3</t>
  </si>
  <si>
    <t>бюджетам поселений на осуществление полномочий по решению Совета МР "Княжпогостский" на 2022 год и плановый период 2023 и 2024 годов</t>
  </si>
  <si>
    <t>Сельское поселение "Шошка"</t>
  </si>
  <si>
    <t xml:space="preserve">Сельское поселение  "Туръя" </t>
  </si>
  <si>
    <t>Сельское поселение "Мещура"</t>
  </si>
  <si>
    <t>Сельское поселение "Чиньяворык"</t>
  </si>
  <si>
    <t>Сельское поселение "Иоссер"</t>
  </si>
  <si>
    <t>Сельское поселение "Серёгово"</t>
  </si>
  <si>
    <t>Сельское поселение "Тракт"</t>
  </si>
  <si>
    <t>Приложение 8</t>
  </si>
  <si>
    <t>Таблица 17</t>
  </si>
  <si>
    <t>2 02 49999 00 0000 150</t>
  </si>
  <si>
    <t>Прочие межбюджетные трансферты, передаваемые бюджетам</t>
  </si>
  <si>
    <t>2 02 49999 05 0000 150</t>
  </si>
  <si>
    <t>Прочие межбюджетные трансферты, передаваемые бюджетам муниципальных районов</t>
  </si>
  <si>
    <t>Мероприятия в сфере жилищного законодательства</t>
  </si>
  <si>
    <t>03 1 1П 00000</t>
  </si>
  <si>
    <t>Исполнение судебных решений в сфере жилищного законодательства</t>
  </si>
  <si>
    <t>03 1 1П 64593</t>
  </si>
  <si>
    <t>Межбюджетные трансферты на содержание объектов муниципальной собственности</t>
  </si>
  <si>
    <t>03 2 2К 64586</t>
  </si>
  <si>
    <t>04 1 1Л S2725</t>
  </si>
  <si>
    <t>04 2 2Г S2725</t>
  </si>
  <si>
    <t>Реализация мероприятий, направленных на исполнение наказов избирателей, рекомендуемых к выполнению в 2022 году (проведение текущих ремонтов)</t>
  </si>
  <si>
    <t>04 3 3Н 92724</t>
  </si>
  <si>
    <t>Дотации на выравнивание бюджетной обеспеченности поселений за счет средств республиканского бюджета Республики Коми</t>
  </si>
  <si>
    <t xml:space="preserve">ОБЪЕМ ПОСТУПЛЕНИЙ ДОХОДОВ В БЮДЖЕТ МУНИЦИПАЛЬНОГО РАЙОНА "КНЯЖПОГОСТСКИЙ" </t>
  </si>
  <si>
    <t>НА 2022 ГОД И ПЛАНОВЫЙ ПЕРИОД 2023 И 2024 ГОДОВ</t>
  </si>
  <si>
    <t>Городское поселение "Синдор"</t>
  </si>
  <si>
    <t>бюджетам поселений на выполнение расходных обязательств, отнесенных к полномочиям соответствующих органов местного самоуправления</t>
  </si>
  <si>
    <t>Выполнение расходных обязательств, отнесенных к полномочиям соответствующих органов местного самоуправления</t>
  </si>
  <si>
    <t>07 3 3А 64605</t>
  </si>
  <si>
    <t>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</si>
  <si>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</si>
  <si>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1 06 00000 00 0000 000</t>
  </si>
  <si>
    <t>НАЛОГИ НА ИМУЩЕСТВО</t>
  </si>
  <si>
    <t>1 06 06000 00 0000 110</t>
  </si>
  <si>
    <t>Земельный налог</t>
  </si>
  <si>
    <t>1 06 06040 00 0000 110</t>
  </si>
  <si>
    <t>Земельный налог с физических лиц</t>
  </si>
  <si>
    <t>1 11 05326 00 0000 120</t>
  </si>
  <si>
    <t>Плата по соглашениям об установлении сервитута в отношении земельных участков,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</si>
  <si>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1 11 05326 05 0000 120</t>
  </si>
  <si>
    <t>Плата по соглашениям об установлении сервитута, заключенным органами исполнительной власти субъектов Российской Федерации, государственными или муниципальными предприятиями либо государственными или муниципальными учреждениями в отношении земельных участков, которые расположены на межселенных территориях,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</si>
  <si>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1 16 01000 01 0000 140</t>
  </si>
  <si>
    <t>Административные штрафы, установленные Кодексом Российской Федерации об административных правонарушениях</t>
  </si>
  <si>
    <t>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</si>
  <si>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</si>
  <si>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1 16 01053 01 9000 140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</si>
  <si>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(иные штрафы)</t>
  </si>
  <si>
    <t>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</si>
  <si>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</si>
  <si>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</si>
  <si>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</si>
  <si>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</si>
  <si>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</si>
  <si>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</si>
  <si>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</si>
  <si>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</si>
  <si>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</si>
  <si>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</si>
  <si>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</si>
  <si>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</si>
  <si>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</si>
  <si>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</si>
  <si>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</si>
  <si>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1 16 01154 01 0000 140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</si>
  <si>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</si>
  <si>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</si>
  <si>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</si>
  <si>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</si>
  <si>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</si>
  <si>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1 16 01180 01 0000 140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</si>
  <si>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</t>
  </si>
  <si>
    <t>1 16 01183 01 0000 140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</si>
  <si>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</si>
  <si>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</si>
  <si>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</si>
  <si>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</si>
  <si>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</si>
  <si>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1 16 01194 01 0000 140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</si>
  <si>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</si>
  <si>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</si>
  <si>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</si>
  <si>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</si>
  <si>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</si>
  <si>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1 16 10032 05 0000 140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</si>
  <si>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</si>
  <si>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</si>
  <si>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</si>
  <si>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1 16 11000 01 0000 140</t>
  </si>
  <si>
    <t>Платежи, уплачиваемые в целях возмещения вреда</t>
  </si>
  <si>
    <t>1 16 11050 01 0000 140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</si>
  <si>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</si>
  <si>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1 17 00000 00 0000 000</t>
  </si>
  <si>
    <t>ПРОЧИЕ НЕНАЛОГОВЫЕ ДОХОДЫ</t>
  </si>
  <si>
    <t>1 17 05000 00 0000 180</t>
  </si>
  <si>
    <t>Прочие неналоговые доходы</t>
  </si>
  <si>
    <t>1 17 05050 05 0000 180</t>
  </si>
  <si>
    <t>Прочие неналоговые доходы бюджетов муниципальных районов</t>
  </si>
  <si>
    <t>02 1 1A 64501</t>
  </si>
  <si>
    <t>02 1 1У 64501</t>
  </si>
  <si>
    <t>Мероприятия по содержанию и обустройству мест захоронения, транспортировки и вывоз в морг тел умерших</t>
  </si>
  <si>
    <t>Укрепление материально-технической базы организаций физкультурно-спортивной направленности в Республике Коми</t>
  </si>
  <si>
    <t>06 1 1В 74060</t>
  </si>
  <si>
    <t>Укрепление материально-технической базы организаций физкультурно-спортивной направленности</t>
  </si>
  <si>
    <t>06 4 4Б 00000</t>
  </si>
  <si>
    <t>Подпрограмма "Реализация прочих функций, связанных с городским муниципальным управлением"</t>
  </si>
  <si>
    <t>07 7 00 00000</t>
  </si>
  <si>
    <t>07 7 1А 00000</t>
  </si>
  <si>
    <t>Осуществление полномочий по решению вопросов местного значения городского поселения (содержание учреждения)</t>
  </si>
  <si>
    <t>07 7 1А 64501</t>
  </si>
  <si>
    <t>Создание безопасных условий в организациях в сфере физической культуры и спорта</t>
  </si>
  <si>
    <t>08 6 1А 92764</t>
  </si>
  <si>
    <t>Субвенции на осуществление государственных полномочий Республики Коми, предусмотренных пунктами 11 и 12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</si>
  <si>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Таблица 4</t>
  </si>
  <si>
    <t xml:space="preserve"> Распределение субвенций</t>
  </si>
  <si>
    <t>бюджетам поселений на осуществление государственных полномочий Республики Коми, предусмотренных пунктом 6 статьи 1, статьи 2, 2/1 и 3 Закона Республики Коми "О наделении органов местного самоуправления в Республике Коми отдельными государственными полномочиями Республики Коми" на 2022 год и плановый период 2023 и 2024 годов</t>
  </si>
  <si>
    <t>Всего сумма, тыс.рублей</t>
  </si>
  <si>
    <t>Министерство юстиции Республики Коми</t>
  </si>
  <si>
    <t>служба Республики Коми строительного, жилищного и технического надзора (контроля)</t>
  </si>
  <si>
    <t>Сельское поселение "Туръя"</t>
  </si>
  <si>
    <t>Таблица 12</t>
  </si>
  <si>
    <t>бюджетам поселений на обеспечение мероприятий по разработке и утверждении схем водоснабжения, водоотведения и теплоснабжения</t>
  </si>
  <si>
    <t>бюджетам поселений на содержание объектов муниципальной собственности</t>
  </si>
  <si>
    <t>Таблица 15</t>
  </si>
  <si>
    <t>Приложение 9</t>
  </si>
  <si>
    <t>1 06 06043 05 0000 110</t>
  </si>
  <si>
    <t>Земельный налог с физических лиц, обладающих земельным участком, расположенным в границах межселенных территорий</t>
  </si>
  <si>
    <t>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</si>
  <si>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</si>
  <si>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</si>
  <si>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</si>
  <si>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1 16 01130 01 0000 140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</si>
  <si>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</si>
  <si>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1 16 01133 01 0000 140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</si>
  <si>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</si>
  <si>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2 18 00000 00 0000 000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</si>
  <si>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</si>
  <si>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2 18 00000 00 0000 150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</si>
  <si>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</si>
  <si>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2 18 00000 05 0000 150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</si>
  <si>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</si>
  <si>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2 18 60010 05 0000 150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</si>
  <si>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</si>
  <si>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Подпрограмма "Развитие лесного хозяйства"</t>
  </si>
  <si>
    <t>01 3 00 00000</t>
  </si>
  <si>
    <t>Возмещение недополученных доходов, возникающих в результате государственного регулирования цен на топливо твердое, используемое для нужд отопления</t>
  </si>
  <si>
    <t>01 3 1А 00000</t>
  </si>
  <si>
    <t>Субвенции на возмещение недополученных доходов, возникающих в результате государственного регулирования цен на топливо твердое, - используемое для нужд отопления</t>
  </si>
  <si>
    <t>01 3 1А 73060</t>
  </si>
  <si>
    <t>Осуществление полномочий по решению вопросов местного значения городского поселения (содержание автодорог)</t>
  </si>
  <si>
    <t>Осуществление полномочий по решению вопросов местного значения городского поселения (содержание УДС)</t>
  </si>
  <si>
    <t>Осуществление полномочий по решению вопросов местного значения городского поселения (содержание мест захоронения)</t>
  </si>
  <si>
    <t>03 2 2Л 64501</t>
  </si>
  <si>
    <t>Подпрограмма "Противодействие коррупции"</t>
  </si>
  <si>
    <t>07 5 00 00000</t>
  </si>
  <si>
    <t>Повышение эффективности противодействия коррупции</t>
  </si>
  <si>
    <t>07 5 1А 00000</t>
  </si>
  <si>
    <t>Подпрограмма "Охрана окружающей среды"</t>
  </si>
  <si>
    <t>08 7 00 00000</t>
  </si>
  <si>
    <t>Сбор, транспортировка, размещение отходов, образовавшихся при проведении экологических акций, субботников</t>
  </si>
  <si>
    <t>08 7 1А 00000</t>
  </si>
  <si>
    <t xml:space="preserve"> "Княжпогостский" от 21 декабря 2022 года № 290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</si>
</sst>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_)"/>
    <numFmt numFmtId="173" formatCode="#,##0.0"/>
    <numFmt numFmtId="174" formatCode="0.0_)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_-* #,##0.000_р_._-;\-* #,##0.000_р_._-;_-* &quot;-&quot;??_р_._-;_-@_-"/>
    <numFmt numFmtId="181" formatCode="?"/>
    <numFmt numFmtId="182" formatCode="#,##0.000"/>
    <numFmt numFmtId="183" formatCode="00"/>
    <numFmt numFmtId="184" formatCode="0000"/>
    <numFmt numFmtId="185" formatCode="000"/>
    <numFmt numFmtId="186" formatCode="_-* #,##0.0_р_._-;\-\ #,##0.0_р_._-;_-* &quot;-&quot;_р_._-;_-@_-"/>
    <numFmt numFmtId="187" formatCode="0.000"/>
    <numFmt numFmtId="188" formatCode="#,##0.0000"/>
    <numFmt numFmtId="189" formatCode="_(* #,##0.00_);_(* \(#,##0.00\);_(* &quot;-&quot;??_);_(@_)"/>
    <numFmt numFmtId="190" formatCode="_(* #,##0_);_(* \(#,##0\);_(* &quot;-&quot;??_);_(@_)"/>
    <numFmt numFmtId="191" formatCode="#,##0.00000"/>
  </numFmts>
  <fonts count="70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Arial"/>
      <family val="2"/>
    </font>
    <font>
      <sz val="10"/>
      <name val="Arial"/>
      <family val="2"/>
    </font>
    <font>
      <sz val="10"/>
      <name val="Tahoma"/>
      <family val="2"/>
    </font>
    <font>
      <b/>
      <sz val="14"/>
      <color indexed="10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 Cyr"/>
      <family val="0"/>
    </font>
    <font>
      <b/>
      <sz val="13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3"/>
      <color rgb="FF000000"/>
      <name val="Times New Roman"/>
      <family val="1"/>
    </font>
    <font>
      <sz val="13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6" fillId="0" borderId="0">
      <alignment/>
      <protection/>
    </xf>
    <xf numFmtId="0" fontId="57" fillId="0" borderId="0">
      <alignment vertical="top" wrapText="1"/>
      <protection/>
    </xf>
    <xf numFmtId="0" fontId="44" fillId="0" borderId="0">
      <alignment/>
      <protection/>
    </xf>
    <xf numFmtId="0" fontId="17" fillId="0" borderId="0">
      <alignment/>
      <protection/>
    </xf>
    <xf numFmtId="0" fontId="7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9" fontId="2" fillId="0" borderId="0" xfId="0" applyNumberFormat="1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4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4" fontId="2" fillId="0" borderId="0" xfId="0" applyNumberFormat="1" applyFont="1" applyFill="1" applyBorder="1" applyAlignment="1">
      <alignment vertical="top"/>
    </xf>
    <xf numFmtId="49" fontId="4" fillId="0" borderId="0" xfId="0" applyNumberFormat="1" applyFont="1" applyBorder="1" applyAlignment="1">
      <alignment/>
    </xf>
    <xf numFmtId="0" fontId="5" fillId="0" borderId="0" xfId="0" applyFont="1" applyBorder="1" applyAlignment="1">
      <alignment vertical="top"/>
    </xf>
    <xf numFmtId="173" fontId="4" fillId="0" borderId="0" xfId="0" applyNumberFormat="1" applyFont="1" applyBorder="1" applyAlignment="1">
      <alignment vertical="top"/>
    </xf>
    <xf numFmtId="49" fontId="0" fillId="0" borderId="0" xfId="0" applyNumberFormat="1" applyBorder="1" applyAlignment="1">
      <alignment/>
    </xf>
    <xf numFmtId="173" fontId="0" fillId="0" borderId="0" xfId="0" applyNumberFormat="1" applyBorder="1" applyAlignment="1">
      <alignment/>
    </xf>
    <xf numFmtId="182" fontId="2" fillId="0" borderId="0" xfId="0" applyNumberFormat="1" applyFont="1" applyBorder="1" applyAlignment="1">
      <alignment vertical="top"/>
    </xf>
    <xf numFmtId="0" fontId="0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64" fillId="33" borderId="0" xfId="0" applyFont="1" applyFill="1" applyAlignment="1">
      <alignment horizontal="right" vertical="top" wrapText="1"/>
    </xf>
    <xf numFmtId="0" fontId="65" fillId="33" borderId="0" xfId="0" applyFont="1" applyFill="1" applyAlignment="1">
      <alignment horizontal="center" vertical="top" wrapText="1"/>
    </xf>
    <xf numFmtId="0" fontId="64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right" vertical="center" wrapText="1"/>
    </xf>
    <xf numFmtId="0" fontId="65" fillId="33" borderId="0" xfId="0" applyFont="1" applyFill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64" fillId="0" borderId="0" xfId="0" applyFont="1" applyFill="1" applyAlignment="1">
      <alignment horizontal="right" vertical="center" wrapText="1"/>
    </xf>
    <xf numFmtId="0" fontId="64" fillId="33" borderId="0" xfId="0" applyFont="1" applyFill="1" applyAlignment="1">
      <alignment horizontal="right" vertical="center" wrapText="1"/>
    </xf>
    <xf numFmtId="0" fontId="65" fillId="33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right"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9" fillId="0" borderId="0" xfId="0" applyFont="1" applyFill="1" applyAlignment="1">
      <alignment/>
    </xf>
    <xf numFmtId="182" fontId="64" fillId="0" borderId="0" xfId="0" applyNumberFormat="1" applyFont="1" applyFill="1" applyAlignment="1">
      <alignment vertical="top" wrapText="1"/>
    </xf>
    <xf numFmtId="182" fontId="0" fillId="0" borderId="0" xfId="0" applyNumberFormat="1" applyFont="1" applyFill="1" applyAlignment="1">
      <alignment vertical="top" wrapText="1"/>
    </xf>
    <xf numFmtId="0" fontId="66" fillId="33" borderId="10" xfId="0" applyFont="1" applyFill="1" applyBorder="1" applyAlignment="1">
      <alignment horizontal="center" vertical="top" wrapText="1"/>
    </xf>
    <xf numFmtId="0" fontId="66" fillId="33" borderId="10" xfId="0" applyFont="1" applyFill="1" applyBorder="1" applyAlignment="1">
      <alignment horizontal="center" vertical="center" wrapText="1"/>
    </xf>
    <xf numFmtId="0" fontId="66" fillId="33" borderId="10" xfId="0" applyFont="1" applyFill="1" applyBorder="1" applyAlignment="1">
      <alignment horizontal="left" vertical="top" wrapText="1"/>
    </xf>
    <xf numFmtId="182" fontId="66" fillId="33" borderId="10" xfId="0" applyNumberFormat="1" applyFont="1" applyFill="1" applyBorder="1" applyAlignment="1">
      <alignment horizontal="right" vertical="center" wrapText="1"/>
    </xf>
    <xf numFmtId="0" fontId="66" fillId="0" borderId="10" xfId="0" applyFont="1" applyFill="1" applyBorder="1" applyAlignment="1">
      <alignment horizontal="left" vertical="center" wrapText="1"/>
    </xf>
    <xf numFmtId="182" fontId="66" fillId="0" borderId="10" xfId="0" applyNumberFormat="1" applyFont="1" applyFill="1" applyBorder="1" applyAlignment="1">
      <alignment horizontal="right" vertical="center" wrapText="1"/>
    </xf>
    <xf numFmtId="0" fontId="66" fillId="33" borderId="10" xfId="0" applyFont="1" applyFill="1" applyBorder="1" applyAlignment="1">
      <alignment horizontal="left" vertical="top" wrapText="1" indent="1"/>
    </xf>
    <xf numFmtId="0" fontId="67" fillId="33" borderId="10" xfId="0" applyFont="1" applyFill="1" applyBorder="1" applyAlignment="1">
      <alignment vertical="center" wrapText="1"/>
    </xf>
    <xf numFmtId="0" fontId="67" fillId="33" borderId="10" xfId="0" applyFont="1" applyFill="1" applyBorder="1" applyAlignment="1">
      <alignment horizontal="center" vertical="center" wrapText="1"/>
    </xf>
    <xf numFmtId="182" fontId="67" fillId="33" borderId="10" xfId="0" applyNumberFormat="1" applyFont="1" applyFill="1" applyBorder="1" applyAlignment="1">
      <alignment horizontal="right" vertical="center" wrapText="1"/>
    </xf>
    <xf numFmtId="0" fontId="67" fillId="0" borderId="10" xfId="0" applyFont="1" applyFill="1" applyBorder="1" applyAlignment="1">
      <alignment vertical="top" wrapText="1"/>
    </xf>
    <xf numFmtId="0" fontId="67" fillId="0" borderId="10" xfId="0" applyFont="1" applyFill="1" applyBorder="1" applyAlignment="1">
      <alignment horizontal="center" vertical="center" wrapText="1"/>
    </xf>
    <xf numFmtId="182" fontId="67" fillId="0" borderId="10" xfId="0" applyNumberFormat="1" applyFont="1" applyFill="1" applyBorder="1" applyAlignment="1">
      <alignment horizontal="right" vertical="center" wrapText="1"/>
    </xf>
    <xf numFmtId="0" fontId="66" fillId="33" borderId="11" xfId="0" applyFont="1" applyFill="1" applyBorder="1" applyAlignment="1">
      <alignment horizontal="center" vertical="center" wrapText="1"/>
    </xf>
    <xf numFmtId="3" fontId="67" fillId="33" borderId="10" xfId="0" applyNumberFormat="1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/>
    </xf>
    <xf numFmtId="0" fontId="11" fillId="0" borderId="12" xfId="0" applyFont="1" applyFill="1" applyBorder="1" applyAlignment="1">
      <alignment horizontal="center" vertical="top" wrapText="1"/>
    </xf>
    <xf numFmtId="49" fontId="10" fillId="0" borderId="0" xfId="0" applyNumberFormat="1" applyFont="1" applyBorder="1" applyAlignment="1">
      <alignment vertical="top"/>
    </xf>
    <xf numFmtId="0" fontId="11" fillId="0" borderId="0" xfId="0" applyFont="1" applyBorder="1" applyAlignment="1">
      <alignment vertical="top" wrapText="1"/>
    </xf>
    <xf numFmtId="182" fontId="11" fillId="0" borderId="0" xfId="0" applyNumberFormat="1" applyFont="1" applyBorder="1" applyAlignment="1">
      <alignment vertical="top"/>
    </xf>
    <xf numFmtId="182" fontId="10" fillId="0" borderId="0" xfId="0" applyNumberFormat="1" applyFont="1" applyBorder="1" applyAlignment="1">
      <alignment vertical="top"/>
    </xf>
    <xf numFmtId="0" fontId="10" fillId="0" borderId="0" xfId="0" applyFont="1" applyBorder="1" applyAlignment="1">
      <alignment vertical="top" wrapText="1"/>
    </xf>
    <xf numFmtId="182" fontId="10" fillId="0" borderId="0" xfId="0" applyNumberFormat="1" applyFont="1" applyFill="1" applyBorder="1" applyAlignment="1">
      <alignment vertical="top"/>
    </xf>
    <xf numFmtId="173" fontId="2" fillId="0" borderId="14" xfId="0" applyNumberFormat="1" applyFont="1" applyFill="1" applyBorder="1" applyAlignment="1">
      <alignment horizontal="right" wrapText="1"/>
    </xf>
    <xf numFmtId="0" fontId="3" fillId="0" borderId="13" xfId="57" applyFont="1" applyFill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182" fontId="3" fillId="0" borderId="0" xfId="57" applyNumberFormat="1" applyFont="1" applyFill="1" applyBorder="1" applyAlignment="1">
      <alignment horizontal="right" vertical="center" wrapText="1"/>
      <protection/>
    </xf>
    <xf numFmtId="0" fontId="8" fillId="0" borderId="0" xfId="57" applyFont="1" applyFill="1" applyBorder="1" applyAlignment="1">
      <alignment horizontal="left" vertical="center" wrapText="1"/>
      <protection/>
    </xf>
    <xf numFmtId="182" fontId="3" fillId="0" borderId="0" xfId="57" applyNumberFormat="1" applyFont="1" applyFill="1" applyBorder="1" applyAlignment="1">
      <alignment horizontal="right" vertical="center"/>
      <protection/>
    </xf>
    <xf numFmtId="182" fontId="9" fillId="0" borderId="0" xfId="0" applyNumberFormat="1" applyFont="1" applyFill="1" applyAlignment="1">
      <alignment horizontal="right" vertical="center"/>
    </xf>
    <xf numFmtId="0" fontId="2" fillId="0" borderId="0" xfId="57" applyFont="1" applyFill="1" applyBorder="1" applyAlignment="1">
      <alignment horizontal="left" vertical="center" wrapText="1"/>
      <protection/>
    </xf>
    <xf numFmtId="182" fontId="2" fillId="0" borderId="0" xfId="57" applyNumberFormat="1" applyFont="1" applyFill="1" applyBorder="1" applyAlignment="1">
      <alignment horizontal="right" vertical="center"/>
      <protection/>
    </xf>
    <xf numFmtId="182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66" fillId="33" borderId="10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top" wrapText="1"/>
    </xf>
    <xf numFmtId="0" fontId="66" fillId="0" borderId="10" xfId="0" applyFont="1" applyFill="1" applyBorder="1" applyAlignment="1">
      <alignment vertical="top" wrapText="1"/>
    </xf>
    <xf numFmtId="0" fontId="67" fillId="0" borderId="10" xfId="0" applyFont="1" applyFill="1" applyBorder="1" applyAlignment="1">
      <alignment horizontal="center" vertical="top" wrapText="1"/>
    </xf>
    <xf numFmtId="0" fontId="67" fillId="33" borderId="10" xfId="0" applyFont="1" applyFill="1" applyBorder="1" applyAlignment="1">
      <alignment horizontal="left" vertical="top" wrapText="1"/>
    </xf>
    <xf numFmtId="182" fontId="66" fillId="0" borderId="10" xfId="0" applyNumberFormat="1" applyFont="1" applyFill="1" applyBorder="1" applyAlignment="1">
      <alignment vertical="top" wrapText="1"/>
    </xf>
    <xf numFmtId="182" fontId="67" fillId="0" borderId="10" xfId="0" applyNumberFormat="1" applyFont="1" applyFill="1" applyBorder="1" applyAlignment="1">
      <alignment vertical="top" wrapText="1"/>
    </xf>
    <xf numFmtId="0" fontId="3" fillId="0" borderId="0" xfId="57" applyNumberFormat="1" applyFont="1" applyFill="1" applyBorder="1" applyAlignment="1">
      <alignment horizontal="center" wrapText="1" shrinkToFit="1"/>
      <protection/>
    </xf>
    <xf numFmtId="0" fontId="0" fillId="0" borderId="0" xfId="0" applyAlignment="1">
      <alignment wrapText="1"/>
    </xf>
    <xf numFmtId="0" fontId="15" fillId="0" borderId="15" xfId="57" applyFont="1" applyFill="1" applyBorder="1" applyAlignment="1">
      <alignment horizontal="center" vertical="center" wrapText="1"/>
      <protection/>
    </xf>
    <xf numFmtId="0" fontId="15" fillId="0" borderId="12" xfId="0" applyFont="1" applyFill="1" applyBorder="1" applyAlignment="1">
      <alignment horizontal="center" vertical="center" wrapText="1"/>
    </xf>
    <xf numFmtId="0" fontId="3" fillId="0" borderId="16" xfId="57" applyFont="1" applyFill="1" applyBorder="1" applyAlignment="1">
      <alignment horizontal="left" vertical="center" wrapText="1"/>
      <protection/>
    </xf>
    <xf numFmtId="182" fontId="3" fillId="0" borderId="17" xfId="0" applyNumberFormat="1" applyFont="1" applyFill="1" applyBorder="1" applyAlignment="1">
      <alignment horizontal="right" vertical="center"/>
    </xf>
    <xf numFmtId="0" fontId="2" fillId="0" borderId="18" xfId="57" applyFont="1" applyFill="1" applyBorder="1" applyAlignment="1">
      <alignment horizontal="left" vertical="center" wrapText="1"/>
      <protection/>
    </xf>
    <xf numFmtId="182" fontId="2" fillId="0" borderId="19" xfId="0" applyNumberFormat="1" applyFont="1" applyFill="1" applyBorder="1" applyAlignment="1">
      <alignment horizontal="right" vertical="center"/>
    </xf>
    <xf numFmtId="182" fontId="2" fillId="0" borderId="20" xfId="0" applyNumberFormat="1" applyFont="1" applyFill="1" applyBorder="1" applyAlignment="1">
      <alignment horizontal="right" vertical="center"/>
    </xf>
    <xf numFmtId="0" fontId="2" fillId="0" borderId="21" xfId="57" applyFont="1" applyFill="1" applyBorder="1" applyAlignment="1">
      <alignment horizontal="left" vertical="center" wrapText="1"/>
      <protection/>
    </xf>
    <xf numFmtId="182" fontId="2" fillId="0" borderId="22" xfId="0" applyNumberFormat="1" applyFont="1" applyFill="1" applyBorder="1" applyAlignment="1">
      <alignment horizontal="right" vertical="center"/>
    </xf>
    <xf numFmtId="182" fontId="2" fillId="0" borderId="13" xfId="0" applyNumberFormat="1" applyFont="1" applyFill="1" applyBorder="1" applyAlignment="1">
      <alignment horizontal="right" vertical="center"/>
    </xf>
    <xf numFmtId="0" fontId="2" fillId="0" borderId="0" xfId="57" applyFont="1" applyFill="1" applyBorder="1" applyAlignment="1">
      <alignment/>
      <protection/>
    </xf>
    <xf numFmtId="0" fontId="16" fillId="0" borderId="0" xfId="57" applyFont="1" applyFill="1" applyBorder="1" applyAlignment="1">
      <alignment/>
      <protection/>
    </xf>
    <xf numFmtId="0" fontId="9" fillId="0" borderId="0" xfId="57" applyFont="1" applyFill="1" applyBorder="1" applyAlignment="1">
      <alignment/>
      <protection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182" fontId="3" fillId="0" borderId="0" xfId="57" applyNumberFormat="1" applyFont="1" applyFill="1" applyBorder="1" applyAlignment="1">
      <alignment horizontal="right" wrapText="1"/>
      <protection/>
    </xf>
    <xf numFmtId="0" fontId="8" fillId="0" borderId="0" xfId="57" applyFont="1" applyFill="1" applyBorder="1" applyAlignment="1">
      <alignment wrapText="1"/>
      <protection/>
    </xf>
    <xf numFmtId="182" fontId="3" fillId="0" borderId="0" xfId="57" applyNumberFormat="1" applyFont="1" applyFill="1" applyBorder="1" applyAlignment="1">
      <alignment horizontal="center"/>
      <protection/>
    </xf>
    <xf numFmtId="182" fontId="9" fillId="0" borderId="0" xfId="0" applyNumberFormat="1" applyFont="1" applyFill="1" applyAlignment="1">
      <alignment/>
    </xf>
    <xf numFmtId="0" fontId="2" fillId="0" borderId="0" xfId="57" applyFont="1" applyFill="1" applyBorder="1" applyAlignment="1">
      <alignment wrapText="1"/>
      <protection/>
    </xf>
    <xf numFmtId="182" fontId="2" fillId="0" borderId="0" xfId="57" applyNumberFormat="1" applyFont="1" applyFill="1" applyBorder="1" applyAlignment="1">
      <alignment/>
      <protection/>
    </xf>
    <xf numFmtId="182" fontId="2" fillId="0" borderId="0" xfId="0" applyNumberFormat="1" applyFont="1" applyFill="1" applyAlignment="1">
      <alignment/>
    </xf>
    <xf numFmtId="0" fontId="66" fillId="33" borderId="10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 wrapText="1"/>
    </xf>
    <xf numFmtId="0" fontId="66" fillId="33" borderId="10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right" wrapText="1"/>
    </xf>
    <xf numFmtId="0" fontId="68" fillId="0" borderId="23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right" vertical="center"/>
    </xf>
    <xf numFmtId="0" fontId="66" fillId="33" borderId="11" xfId="0" applyFont="1" applyFill="1" applyBorder="1" applyAlignment="1">
      <alignment horizontal="center" vertical="center" wrapText="1"/>
    </xf>
    <xf numFmtId="0" fontId="66" fillId="33" borderId="24" xfId="0" applyFont="1" applyFill="1" applyBorder="1" applyAlignment="1">
      <alignment horizontal="center" vertical="center" wrapText="1"/>
    </xf>
    <xf numFmtId="0" fontId="64" fillId="33" borderId="0" xfId="0" applyFont="1" applyFill="1" applyAlignment="1">
      <alignment horizontal="right" vertical="center" wrapText="1"/>
    </xf>
    <xf numFmtId="0" fontId="66" fillId="33" borderId="25" xfId="0" applyFont="1" applyFill="1" applyBorder="1" applyAlignment="1">
      <alignment horizontal="center" vertical="center" wrapText="1"/>
    </xf>
    <xf numFmtId="0" fontId="66" fillId="33" borderId="26" xfId="0" applyFont="1" applyFill="1" applyBorder="1" applyAlignment="1">
      <alignment horizontal="center" vertical="center" wrapText="1"/>
    </xf>
    <xf numFmtId="0" fontId="66" fillId="33" borderId="27" xfId="0" applyFont="1" applyFill="1" applyBorder="1" applyAlignment="1">
      <alignment horizontal="center" vertical="center" wrapText="1"/>
    </xf>
    <xf numFmtId="0" fontId="68" fillId="33" borderId="0" xfId="0" applyFont="1" applyFill="1" applyAlignment="1">
      <alignment horizontal="center" vertical="top" wrapText="1"/>
    </xf>
    <xf numFmtId="0" fontId="65" fillId="33" borderId="23" xfId="0" applyFont="1" applyFill="1" applyBorder="1" applyAlignment="1">
      <alignment horizontal="center" vertical="top" wrapText="1"/>
    </xf>
    <xf numFmtId="0" fontId="64" fillId="0" borderId="0" xfId="0" applyFont="1" applyFill="1" applyAlignment="1">
      <alignment horizontal="right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13" fillId="0" borderId="29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top" wrapText="1"/>
    </xf>
    <xf numFmtId="0" fontId="13" fillId="0" borderId="22" xfId="0" applyFont="1" applyBorder="1" applyAlignment="1">
      <alignment horizontal="center" vertical="top" wrapText="1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2" fillId="0" borderId="0" xfId="0" applyFont="1" applyFill="1" applyAlignment="1">
      <alignment horizontal="right"/>
    </xf>
    <xf numFmtId="0" fontId="3" fillId="0" borderId="0" xfId="57" applyFont="1" applyFill="1" applyBorder="1" applyAlignment="1">
      <alignment horizontal="center" wrapText="1"/>
      <protection/>
    </xf>
    <xf numFmtId="0" fontId="3" fillId="0" borderId="0" xfId="57" applyNumberFormat="1" applyFont="1" applyFill="1" applyBorder="1" applyAlignment="1">
      <alignment horizontal="center" wrapText="1" shrinkToFit="1"/>
      <protection/>
    </xf>
    <xf numFmtId="0" fontId="4" fillId="0" borderId="0" xfId="0" applyFont="1" applyFill="1" applyAlignment="1">
      <alignment wrapText="1"/>
    </xf>
    <xf numFmtId="0" fontId="3" fillId="0" borderId="17" xfId="57" applyFont="1" applyFill="1" applyBorder="1" applyAlignment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3" fillId="0" borderId="28" xfId="57" applyFont="1" applyFill="1" applyBorder="1" applyAlignment="1">
      <alignment horizontal="center" vertical="center" wrapText="1"/>
      <protection/>
    </xf>
    <xf numFmtId="0" fontId="14" fillId="0" borderId="29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11" fillId="0" borderId="17" xfId="57" applyFont="1" applyFill="1" applyBorder="1" applyAlignment="1">
      <alignment horizontal="center" vertical="center" wrapText="1"/>
      <protection/>
    </xf>
    <xf numFmtId="0" fontId="69" fillId="0" borderId="19" xfId="0" applyFont="1" applyBorder="1" applyAlignment="1">
      <alignment horizontal="center" vertical="center" wrapText="1"/>
    </xf>
    <xf numFmtId="0" fontId="69" fillId="0" borderId="22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 wrapText="1"/>
    </xf>
    <xf numFmtId="0" fontId="3" fillId="0" borderId="0" xfId="57" applyNumberFormat="1" applyFont="1" applyFill="1" applyBorder="1" applyAlignment="1">
      <alignment horizontal="center" vertical="top" wrapText="1" shrinkToFit="1"/>
      <protection/>
    </xf>
    <xf numFmtId="0" fontId="3" fillId="0" borderId="12" xfId="57" applyFont="1" applyFill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5" xfId="56"/>
    <cellStyle name="Обычный_Лист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&#1050;&#1086;&#1074;&#1088;&#1080;&#1075;&#1080;&#1085;&#1072;\&#1057;&#1040;&#1049;&#1058;\&#1041;&#1070;&#1044;&#1046;&#1045;&#1058;\&#1056;&#1045;&#1064;&#1045;&#1053;&#1048;&#1045;%20&#1057;&#1054;&#1042;&#1045;&#1058;&#1040;%20&#1054;%20&#1041;&#1070;&#1044;&#1046;&#1045;&#1058;&#1045;\2022\250%20&#1086;&#1090;%2021.04.2022\2.&#1055;&#1088;&#1080;&#1083;&#1086;&#1078;&#1077;&#1085;&#1080;&#1103;%20&#1082;%20&#1088;&#1077;&#1096;&#1077;&#1085;&#1080;&#1102;%20&#1072;&#1087;&#1088;&#1077;&#1083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 1"/>
      <sheetName val="программные 2"/>
      <sheetName val="ведомственная 3"/>
      <sheetName val="источники 4"/>
      <sheetName val="прил 7 т.2"/>
      <sheetName val="прил 7 т.3"/>
      <sheetName val="прил 7 т.11"/>
      <sheetName val="прил 7 т.12"/>
      <sheetName val="прил 7 т.13"/>
    </sheetNames>
    <sheetDataSet>
      <sheetData sheetId="0">
        <row r="6">
          <cell r="B6" t="str">
            <v>к решению Совета муниципального района</v>
          </cell>
        </row>
        <row r="7">
          <cell r="B7" t="str">
            <v>"Княжпогостский" от 23 декабря 2021 года № 227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199"/>
  <sheetViews>
    <sheetView tabSelected="1" view="pageBreakPreview" zoomScaleNormal="75" zoomScaleSheetLayoutView="100" workbookViewId="0" topLeftCell="A1">
      <selection activeCell="F1" sqref="F1"/>
    </sheetView>
  </sheetViews>
  <sheetFormatPr defaultColWidth="9.00390625" defaultRowHeight="12.75"/>
  <cols>
    <col min="1" max="1" width="24.25390625" style="15" customWidth="1"/>
    <col min="2" max="2" width="57.375" style="15" customWidth="1"/>
    <col min="3" max="5" width="17.75390625" style="15" customWidth="1"/>
    <col min="6" max="6" width="11.125" style="15" bestFit="1" customWidth="1"/>
    <col min="7" max="7" width="12.00390625" style="15" customWidth="1"/>
    <col min="8" max="8" width="13.00390625" style="15" customWidth="1"/>
    <col min="9" max="16384" width="9.125" style="15" customWidth="1"/>
  </cols>
  <sheetData>
    <row r="1" spans="1:5" ht="18.75" customHeight="1">
      <c r="A1" s="20"/>
      <c r="B1" s="20"/>
      <c r="C1" s="20"/>
      <c r="D1" s="112" t="s">
        <v>284</v>
      </c>
      <c r="E1" s="112"/>
    </row>
    <row r="2" spans="1:5" ht="18.75" customHeight="1">
      <c r="A2" s="20"/>
      <c r="B2" s="113" t="s">
        <v>517</v>
      </c>
      <c r="C2" s="113"/>
      <c r="D2" s="113"/>
      <c r="E2" s="113"/>
    </row>
    <row r="3" spans="1:5" ht="18.75" customHeight="1">
      <c r="A3" s="20"/>
      <c r="B3" s="113" t="s">
        <v>870</v>
      </c>
      <c r="C3" s="113"/>
      <c r="D3" s="113"/>
      <c r="E3" s="113"/>
    </row>
    <row r="4" spans="1:5" ht="18.75" customHeight="1">
      <c r="A4" s="20"/>
      <c r="B4" s="20"/>
      <c r="C4" s="20"/>
      <c r="D4" s="20"/>
      <c r="E4" s="20"/>
    </row>
    <row r="5" spans="1:5" ht="18.75" customHeight="1">
      <c r="A5" s="20"/>
      <c r="B5" s="20"/>
      <c r="C5" s="20"/>
      <c r="D5" s="20"/>
      <c r="E5" s="20" t="s">
        <v>284</v>
      </c>
    </row>
    <row r="6" spans="1:5" ht="18.75" customHeight="1">
      <c r="A6" s="20"/>
      <c r="B6" s="112" t="s">
        <v>517</v>
      </c>
      <c r="C6" s="112"/>
      <c r="D6" s="112"/>
      <c r="E6" s="112"/>
    </row>
    <row r="7" spans="1:5" ht="18.75" customHeight="1">
      <c r="A7" s="20"/>
      <c r="B7" s="112" t="s">
        <v>579</v>
      </c>
      <c r="C7" s="112"/>
      <c r="D7" s="112"/>
      <c r="E7" s="112"/>
    </row>
    <row r="8" spans="1:5" ht="18.75" customHeight="1">
      <c r="A8" s="20"/>
      <c r="B8" s="20"/>
      <c r="C8" s="20"/>
      <c r="D8" s="20"/>
      <c r="E8" s="20"/>
    </row>
    <row r="9" spans="1:5" ht="26.25" customHeight="1">
      <c r="A9" s="111" t="s">
        <v>733</v>
      </c>
      <c r="B9" s="111"/>
      <c r="C9" s="111"/>
      <c r="D9" s="111"/>
      <c r="E9" s="111"/>
    </row>
    <row r="10" spans="1:5" ht="30.75" customHeight="1">
      <c r="A10" s="110" t="s">
        <v>734</v>
      </c>
      <c r="B10" s="110"/>
      <c r="C10" s="110"/>
      <c r="D10" s="110"/>
      <c r="E10" s="110"/>
    </row>
    <row r="11" spans="1:5" ht="21.75" customHeight="1">
      <c r="A11" s="107" t="s">
        <v>294</v>
      </c>
      <c r="B11" s="107" t="s">
        <v>295</v>
      </c>
      <c r="C11" s="107" t="s">
        <v>116</v>
      </c>
      <c r="D11" s="107"/>
      <c r="E11" s="107"/>
    </row>
    <row r="12" spans="1:5" ht="36" customHeight="1">
      <c r="A12" s="108" t="s">
        <v>260</v>
      </c>
      <c r="B12" s="108" t="s">
        <v>260</v>
      </c>
      <c r="C12" s="72" t="s">
        <v>259</v>
      </c>
      <c r="D12" s="72" t="s">
        <v>395</v>
      </c>
      <c r="E12" s="72" t="s">
        <v>583</v>
      </c>
    </row>
    <row r="13" spans="1:5" ht="15.75">
      <c r="A13" s="73" t="s">
        <v>298</v>
      </c>
      <c r="B13" s="74" t="s">
        <v>7</v>
      </c>
      <c r="C13" s="77">
        <v>293824.67354</v>
      </c>
      <c r="D13" s="77">
        <v>283217.55072</v>
      </c>
      <c r="E13" s="77">
        <v>283180.00955</v>
      </c>
    </row>
    <row r="14" spans="1:5" ht="15.75">
      <c r="A14" s="73" t="s">
        <v>299</v>
      </c>
      <c r="B14" s="74" t="s">
        <v>118</v>
      </c>
      <c r="C14" s="77">
        <v>236592.24</v>
      </c>
      <c r="D14" s="77">
        <v>233946.21</v>
      </c>
      <c r="E14" s="77">
        <v>232351.98</v>
      </c>
    </row>
    <row r="15" spans="1:5" ht="15.75">
      <c r="A15" s="73" t="s">
        <v>300</v>
      </c>
      <c r="B15" s="74" t="s">
        <v>119</v>
      </c>
      <c r="C15" s="77">
        <v>236592.24</v>
      </c>
      <c r="D15" s="77">
        <v>233946.21</v>
      </c>
      <c r="E15" s="77">
        <v>232351.98</v>
      </c>
    </row>
    <row r="16" spans="1:5" ht="94.5">
      <c r="A16" s="73" t="s">
        <v>301</v>
      </c>
      <c r="B16" s="74" t="s">
        <v>396</v>
      </c>
      <c r="C16" s="77">
        <v>233833.24</v>
      </c>
      <c r="D16" s="77">
        <v>229703.21</v>
      </c>
      <c r="E16" s="77">
        <v>228108.98</v>
      </c>
    </row>
    <row r="17" spans="1:5" ht="79.5" customHeight="1">
      <c r="A17" s="75" t="s">
        <v>301</v>
      </c>
      <c r="B17" s="76" t="s">
        <v>396</v>
      </c>
      <c r="C17" s="78">
        <v>233833.24</v>
      </c>
      <c r="D17" s="78">
        <v>229703.21</v>
      </c>
      <c r="E17" s="78">
        <v>228108.98</v>
      </c>
    </row>
    <row r="18" spans="1:5" ht="141.75">
      <c r="A18" s="73" t="s">
        <v>302</v>
      </c>
      <c r="B18" s="74" t="s">
        <v>213</v>
      </c>
      <c r="C18" s="77">
        <v>340</v>
      </c>
      <c r="D18" s="77">
        <v>226</v>
      </c>
      <c r="E18" s="77">
        <v>226</v>
      </c>
    </row>
    <row r="19" spans="1:5" ht="126">
      <c r="A19" s="75" t="s">
        <v>302</v>
      </c>
      <c r="B19" s="76" t="s">
        <v>213</v>
      </c>
      <c r="C19" s="78">
        <v>340</v>
      </c>
      <c r="D19" s="78">
        <v>226</v>
      </c>
      <c r="E19" s="78">
        <v>226</v>
      </c>
    </row>
    <row r="20" spans="1:5" ht="63">
      <c r="A20" s="73" t="s">
        <v>303</v>
      </c>
      <c r="B20" s="74" t="s">
        <v>214</v>
      </c>
      <c r="C20" s="77">
        <v>670</v>
      </c>
      <c r="D20" s="77">
        <v>282</v>
      </c>
      <c r="E20" s="77">
        <v>282</v>
      </c>
    </row>
    <row r="21" spans="1:5" ht="47.25">
      <c r="A21" s="75" t="s">
        <v>303</v>
      </c>
      <c r="B21" s="76" t="s">
        <v>214</v>
      </c>
      <c r="C21" s="78">
        <v>670</v>
      </c>
      <c r="D21" s="78">
        <v>282</v>
      </c>
      <c r="E21" s="78">
        <v>282</v>
      </c>
    </row>
    <row r="22" spans="1:5" ht="110.25">
      <c r="A22" s="73" t="s">
        <v>397</v>
      </c>
      <c r="B22" s="74" t="s">
        <v>526</v>
      </c>
      <c r="C22" s="77">
        <v>704</v>
      </c>
      <c r="D22" s="77">
        <v>3735</v>
      </c>
      <c r="E22" s="77">
        <v>3735</v>
      </c>
    </row>
    <row r="23" spans="1:5" ht="95.25" customHeight="1">
      <c r="A23" s="75" t="s">
        <v>397</v>
      </c>
      <c r="B23" s="76" t="s">
        <v>526</v>
      </c>
      <c r="C23" s="78">
        <v>704</v>
      </c>
      <c r="D23" s="78">
        <v>3735</v>
      </c>
      <c r="E23" s="78">
        <v>3735</v>
      </c>
    </row>
    <row r="24" spans="1:5" ht="110.25">
      <c r="A24" s="73" t="s">
        <v>739</v>
      </c>
      <c r="B24" s="74" t="s">
        <v>740</v>
      </c>
      <c r="C24" s="77">
        <v>1045</v>
      </c>
      <c r="D24" s="77">
        <v>0</v>
      </c>
      <c r="E24" s="77">
        <v>0</v>
      </c>
    </row>
    <row r="25" spans="1:5" ht="110.25">
      <c r="A25" s="75" t="s">
        <v>739</v>
      </c>
      <c r="B25" s="76" t="s">
        <v>740</v>
      </c>
      <c r="C25" s="78">
        <v>1045</v>
      </c>
      <c r="D25" s="78">
        <v>0</v>
      </c>
      <c r="E25" s="78">
        <v>0</v>
      </c>
    </row>
    <row r="26" spans="1:5" ht="47.25">
      <c r="A26" s="73" t="s">
        <v>304</v>
      </c>
      <c r="B26" s="74" t="s">
        <v>24</v>
      </c>
      <c r="C26" s="77">
        <v>11625.25</v>
      </c>
      <c r="D26" s="77">
        <v>11455.87</v>
      </c>
      <c r="E26" s="77">
        <v>11858.58</v>
      </c>
    </row>
    <row r="27" spans="1:5" ht="31.5" customHeight="1">
      <c r="A27" s="73" t="s">
        <v>305</v>
      </c>
      <c r="B27" s="74" t="s">
        <v>25</v>
      </c>
      <c r="C27" s="77">
        <v>11625.25</v>
      </c>
      <c r="D27" s="77">
        <v>11455.87</v>
      </c>
      <c r="E27" s="77">
        <v>11858.58</v>
      </c>
    </row>
    <row r="28" spans="1:5" ht="94.5">
      <c r="A28" s="73" t="s">
        <v>352</v>
      </c>
      <c r="B28" s="74" t="s">
        <v>353</v>
      </c>
      <c r="C28" s="77">
        <v>5656.13</v>
      </c>
      <c r="D28" s="77">
        <v>5426.07</v>
      </c>
      <c r="E28" s="77">
        <v>5221.18</v>
      </c>
    </row>
    <row r="29" spans="1:5" ht="124.5" customHeight="1">
      <c r="A29" s="75" t="s">
        <v>306</v>
      </c>
      <c r="B29" s="76" t="s">
        <v>527</v>
      </c>
      <c r="C29" s="78">
        <v>5656.13</v>
      </c>
      <c r="D29" s="78">
        <v>5426.07</v>
      </c>
      <c r="E29" s="78">
        <v>5221.18</v>
      </c>
    </row>
    <row r="30" spans="1:5" ht="110.25">
      <c r="A30" s="73" t="s">
        <v>354</v>
      </c>
      <c r="B30" s="74" t="s">
        <v>355</v>
      </c>
      <c r="C30" s="77">
        <v>39.09</v>
      </c>
      <c r="D30" s="77">
        <v>37.69</v>
      </c>
      <c r="E30" s="77">
        <v>30.17</v>
      </c>
    </row>
    <row r="31" spans="1:5" ht="142.5" customHeight="1">
      <c r="A31" s="75" t="s">
        <v>307</v>
      </c>
      <c r="B31" s="76" t="s">
        <v>528</v>
      </c>
      <c r="C31" s="78">
        <v>39.09</v>
      </c>
      <c r="D31" s="78">
        <v>37.69</v>
      </c>
      <c r="E31" s="78">
        <v>30.17</v>
      </c>
    </row>
    <row r="32" spans="1:5" ht="94.5">
      <c r="A32" s="73" t="s">
        <v>356</v>
      </c>
      <c r="B32" s="74" t="s">
        <v>357</v>
      </c>
      <c r="C32" s="77">
        <v>5930.03</v>
      </c>
      <c r="D32" s="77">
        <v>5992.11</v>
      </c>
      <c r="E32" s="77">
        <v>6607.23</v>
      </c>
    </row>
    <row r="33" spans="1:5" ht="126.75" customHeight="1">
      <c r="A33" s="75" t="s">
        <v>308</v>
      </c>
      <c r="B33" s="76" t="s">
        <v>529</v>
      </c>
      <c r="C33" s="78">
        <v>5930.03</v>
      </c>
      <c r="D33" s="78">
        <v>5992.11</v>
      </c>
      <c r="E33" s="78">
        <v>6607.23</v>
      </c>
    </row>
    <row r="34" spans="1:5" ht="15.75">
      <c r="A34" s="73" t="s">
        <v>309</v>
      </c>
      <c r="B34" s="74" t="s">
        <v>209</v>
      </c>
      <c r="C34" s="77">
        <v>11762.84</v>
      </c>
      <c r="D34" s="77">
        <v>15291</v>
      </c>
      <c r="E34" s="77">
        <v>17116</v>
      </c>
    </row>
    <row r="35" spans="1:5" ht="31.5">
      <c r="A35" s="73" t="s">
        <v>310</v>
      </c>
      <c r="B35" s="74" t="s">
        <v>5</v>
      </c>
      <c r="C35" s="77">
        <v>10838</v>
      </c>
      <c r="D35" s="77">
        <v>12775</v>
      </c>
      <c r="E35" s="77">
        <v>14600</v>
      </c>
    </row>
    <row r="36" spans="1:5" ht="47.25">
      <c r="A36" s="73" t="s">
        <v>358</v>
      </c>
      <c r="B36" s="74" t="s">
        <v>6</v>
      </c>
      <c r="C36" s="77">
        <v>6226</v>
      </c>
      <c r="D36" s="77">
        <v>7875</v>
      </c>
      <c r="E36" s="77">
        <v>9000</v>
      </c>
    </row>
    <row r="37" spans="1:5" ht="31.5">
      <c r="A37" s="75" t="s">
        <v>311</v>
      </c>
      <c r="B37" s="76" t="s">
        <v>6</v>
      </c>
      <c r="C37" s="78">
        <v>6226</v>
      </c>
      <c r="D37" s="78">
        <v>7875</v>
      </c>
      <c r="E37" s="78">
        <v>9000</v>
      </c>
    </row>
    <row r="38" spans="1:5" ht="47.25">
      <c r="A38" s="73" t="s">
        <v>359</v>
      </c>
      <c r="B38" s="74" t="s">
        <v>360</v>
      </c>
      <c r="C38" s="77">
        <v>4612</v>
      </c>
      <c r="D38" s="77">
        <v>4900</v>
      </c>
      <c r="E38" s="77">
        <v>5600</v>
      </c>
    </row>
    <row r="39" spans="1:5" ht="78.75">
      <c r="A39" s="75" t="s">
        <v>312</v>
      </c>
      <c r="B39" s="76" t="s">
        <v>215</v>
      </c>
      <c r="C39" s="78">
        <v>4612</v>
      </c>
      <c r="D39" s="78">
        <v>4900</v>
      </c>
      <c r="E39" s="78">
        <v>5600</v>
      </c>
    </row>
    <row r="40" spans="1:5" ht="31.5">
      <c r="A40" s="73" t="s">
        <v>313</v>
      </c>
      <c r="B40" s="74" t="s">
        <v>0</v>
      </c>
      <c r="C40" s="77">
        <v>81</v>
      </c>
      <c r="D40" s="77">
        <v>0</v>
      </c>
      <c r="E40" s="77">
        <v>0</v>
      </c>
    </row>
    <row r="41" spans="1:5" ht="31.5">
      <c r="A41" s="73" t="s">
        <v>314</v>
      </c>
      <c r="B41" s="74" t="s">
        <v>0</v>
      </c>
      <c r="C41" s="77">
        <v>81</v>
      </c>
      <c r="D41" s="77">
        <v>0</v>
      </c>
      <c r="E41" s="77">
        <v>0</v>
      </c>
    </row>
    <row r="42" spans="1:5" ht="31.5">
      <c r="A42" s="75" t="s">
        <v>314</v>
      </c>
      <c r="B42" s="76" t="s">
        <v>0</v>
      </c>
      <c r="C42" s="78">
        <v>81</v>
      </c>
      <c r="D42" s="78">
        <v>0</v>
      </c>
      <c r="E42" s="78">
        <v>0</v>
      </c>
    </row>
    <row r="43" spans="1:5" ht="15.75">
      <c r="A43" s="73" t="s">
        <v>315</v>
      </c>
      <c r="B43" s="74" t="s">
        <v>28</v>
      </c>
      <c r="C43" s="77">
        <v>118.84</v>
      </c>
      <c r="D43" s="77">
        <v>176</v>
      </c>
      <c r="E43" s="77">
        <v>176</v>
      </c>
    </row>
    <row r="44" spans="1:5" ht="15.75">
      <c r="A44" s="73" t="s">
        <v>316</v>
      </c>
      <c r="B44" s="74" t="s">
        <v>28</v>
      </c>
      <c r="C44" s="77">
        <v>118.84</v>
      </c>
      <c r="D44" s="77">
        <v>176</v>
      </c>
      <c r="E44" s="77">
        <v>176</v>
      </c>
    </row>
    <row r="45" spans="1:5" ht="15.75">
      <c r="A45" s="75" t="s">
        <v>316</v>
      </c>
      <c r="B45" s="76" t="s">
        <v>28</v>
      </c>
      <c r="C45" s="78">
        <v>118.84</v>
      </c>
      <c r="D45" s="78">
        <v>176</v>
      </c>
      <c r="E45" s="78">
        <v>176</v>
      </c>
    </row>
    <row r="46" spans="1:5" ht="31.5">
      <c r="A46" s="73" t="s">
        <v>317</v>
      </c>
      <c r="B46" s="74" t="s">
        <v>22</v>
      </c>
      <c r="C46" s="77">
        <v>725</v>
      </c>
      <c r="D46" s="77">
        <v>2340</v>
      </c>
      <c r="E46" s="77">
        <v>2340</v>
      </c>
    </row>
    <row r="47" spans="1:5" ht="47.25">
      <c r="A47" s="73" t="s">
        <v>318</v>
      </c>
      <c r="B47" s="74" t="s">
        <v>319</v>
      </c>
      <c r="C47" s="77">
        <v>725</v>
      </c>
      <c r="D47" s="77">
        <v>2340</v>
      </c>
      <c r="E47" s="77">
        <v>2340</v>
      </c>
    </row>
    <row r="48" spans="1:5" ht="47.25">
      <c r="A48" s="75" t="s">
        <v>318</v>
      </c>
      <c r="B48" s="76" t="s">
        <v>319</v>
      </c>
      <c r="C48" s="78">
        <v>725</v>
      </c>
      <c r="D48" s="78">
        <v>2340</v>
      </c>
      <c r="E48" s="78">
        <v>2340</v>
      </c>
    </row>
    <row r="49" spans="1:5" ht="15.75">
      <c r="A49" s="73" t="s">
        <v>741</v>
      </c>
      <c r="B49" s="74" t="s">
        <v>742</v>
      </c>
      <c r="C49" s="77">
        <v>3.448</v>
      </c>
      <c r="D49" s="77">
        <v>0</v>
      </c>
      <c r="E49" s="77">
        <v>0</v>
      </c>
    </row>
    <row r="50" spans="1:5" ht="15.75">
      <c r="A50" s="73" t="s">
        <v>743</v>
      </c>
      <c r="B50" s="74" t="s">
        <v>744</v>
      </c>
      <c r="C50" s="77">
        <v>3.448</v>
      </c>
      <c r="D50" s="77">
        <v>0</v>
      </c>
      <c r="E50" s="77">
        <v>0</v>
      </c>
    </row>
    <row r="51" spans="1:5" ht="15.75">
      <c r="A51" s="73" t="s">
        <v>745</v>
      </c>
      <c r="B51" s="74" t="s">
        <v>746</v>
      </c>
      <c r="C51" s="77">
        <v>3.448</v>
      </c>
      <c r="D51" s="77">
        <v>0</v>
      </c>
      <c r="E51" s="77">
        <v>0</v>
      </c>
    </row>
    <row r="52" spans="1:5" ht="47.25">
      <c r="A52" s="75" t="s">
        <v>834</v>
      </c>
      <c r="B52" s="76" t="s">
        <v>835</v>
      </c>
      <c r="C52" s="78">
        <v>3.448</v>
      </c>
      <c r="D52" s="78">
        <v>0</v>
      </c>
      <c r="E52" s="78">
        <v>0</v>
      </c>
    </row>
    <row r="53" spans="1:5" ht="15.75">
      <c r="A53" s="73" t="s">
        <v>320</v>
      </c>
      <c r="B53" s="74" t="s">
        <v>1</v>
      </c>
      <c r="C53" s="77">
        <v>4307</v>
      </c>
      <c r="D53" s="77">
        <v>3790</v>
      </c>
      <c r="E53" s="77">
        <v>3790</v>
      </c>
    </row>
    <row r="54" spans="1:5" ht="47.25">
      <c r="A54" s="73" t="s">
        <v>321</v>
      </c>
      <c r="B54" s="74" t="s">
        <v>3</v>
      </c>
      <c r="C54" s="77">
        <v>4307</v>
      </c>
      <c r="D54" s="77">
        <v>3790</v>
      </c>
      <c r="E54" s="77">
        <v>3790</v>
      </c>
    </row>
    <row r="55" spans="1:5" ht="63">
      <c r="A55" s="73" t="s">
        <v>322</v>
      </c>
      <c r="B55" s="74" t="s">
        <v>23</v>
      </c>
      <c r="C55" s="77">
        <v>4307</v>
      </c>
      <c r="D55" s="77">
        <v>3790</v>
      </c>
      <c r="E55" s="77">
        <v>3790</v>
      </c>
    </row>
    <row r="56" spans="1:5" ht="47.25">
      <c r="A56" s="75" t="s">
        <v>322</v>
      </c>
      <c r="B56" s="76" t="s">
        <v>23</v>
      </c>
      <c r="C56" s="78">
        <v>4307</v>
      </c>
      <c r="D56" s="78">
        <v>3790</v>
      </c>
      <c r="E56" s="78">
        <v>3790</v>
      </c>
    </row>
    <row r="57" spans="1:5" ht="47.25">
      <c r="A57" s="73" t="s">
        <v>323</v>
      </c>
      <c r="B57" s="74" t="s">
        <v>120</v>
      </c>
      <c r="C57" s="77">
        <v>11459.94933</v>
      </c>
      <c r="D57" s="77">
        <v>9505</v>
      </c>
      <c r="E57" s="77">
        <v>9505</v>
      </c>
    </row>
    <row r="58" spans="1:5" ht="110.25">
      <c r="A58" s="73" t="s">
        <v>324</v>
      </c>
      <c r="B58" s="74" t="s">
        <v>121</v>
      </c>
      <c r="C58" s="77">
        <v>11231.31221</v>
      </c>
      <c r="D58" s="77">
        <v>9395</v>
      </c>
      <c r="E58" s="77">
        <v>9395</v>
      </c>
    </row>
    <row r="59" spans="1:5" ht="78.75">
      <c r="A59" s="73" t="s">
        <v>361</v>
      </c>
      <c r="B59" s="74" t="s">
        <v>362</v>
      </c>
      <c r="C59" s="77">
        <v>3450</v>
      </c>
      <c r="D59" s="77">
        <v>3265</v>
      </c>
      <c r="E59" s="77">
        <v>3265</v>
      </c>
    </row>
    <row r="60" spans="1:5" ht="110.25">
      <c r="A60" s="75" t="s">
        <v>325</v>
      </c>
      <c r="B60" s="76" t="s">
        <v>246</v>
      </c>
      <c r="C60" s="78">
        <v>1900</v>
      </c>
      <c r="D60" s="78">
        <v>1765</v>
      </c>
      <c r="E60" s="78">
        <v>1765</v>
      </c>
    </row>
    <row r="61" spans="1:5" ht="94.5">
      <c r="A61" s="75" t="s">
        <v>132</v>
      </c>
      <c r="B61" s="76" t="s">
        <v>122</v>
      </c>
      <c r="C61" s="78">
        <v>1550</v>
      </c>
      <c r="D61" s="78">
        <v>1500</v>
      </c>
      <c r="E61" s="78">
        <v>1500</v>
      </c>
    </row>
    <row r="62" spans="1:5" ht="94.5" customHeight="1">
      <c r="A62" s="73" t="s">
        <v>363</v>
      </c>
      <c r="B62" s="74" t="s">
        <v>364</v>
      </c>
      <c r="C62" s="77">
        <v>281.31221</v>
      </c>
      <c r="D62" s="77">
        <v>130</v>
      </c>
      <c r="E62" s="77">
        <v>130</v>
      </c>
    </row>
    <row r="63" spans="1:5" ht="94.5">
      <c r="A63" s="75" t="s">
        <v>106</v>
      </c>
      <c r="B63" s="76" t="s">
        <v>107</v>
      </c>
      <c r="C63" s="78">
        <v>281.31221</v>
      </c>
      <c r="D63" s="78">
        <v>130</v>
      </c>
      <c r="E63" s="78">
        <v>130</v>
      </c>
    </row>
    <row r="64" spans="1:5" ht="47.25">
      <c r="A64" s="73" t="s">
        <v>365</v>
      </c>
      <c r="B64" s="74" t="s">
        <v>366</v>
      </c>
      <c r="C64" s="77">
        <v>7500</v>
      </c>
      <c r="D64" s="77">
        <v>6000</v>
      </c>
      <c r="E64" s="77">
        <v>6000</v>
      </c>
    </row>
    <row r="65" spans="1:5" ht="47.25">
      <c r="A65" s="75" t="s">
        <v>108</v>
      </c>
      <c r="B65" s="76" t="s">
        <v>123</v>
      </c>
      <c r="C65" s="78">
        <v>7500</v>
      </c>
      <c r="D65" s="78">
        <v>6000</v>
      </c>
      <c r="E65" s="78">
        <v>6000</v>
      </c>
    </row>
    <row r="66" spans="1:5" ht="47.25">
      <c r="A66" s="73" t="s">
        <v>655</v>
      </c>
      <c r="B66" s="74" t="s">
        <v>656</v>
      </c>
      <c r="C66" s="77">
        <v>0.06125</v>
      </c>
      <c r="D66" s="77">
        <v>0</v>
      </c>
      <c r="E66" s="77">
        <v>0</v>
      </c>
    </row>
    <row r="67" spans="1:5" ht="47.25">
      <c r="A67" s="73" t="s">
        <v>657</v>
      </c>
      <c r="B67" s="74" t="s">
        <v>658</v>
      </c>
      <c r="C67" s="77">
        <v>0.03304</v>
      </c>
      <c r="D67" s="77">
        <v>0</v>
      </c>
      <c r="E67" s="77">
        <v>0</v>
      </c>
    </row>
    <row r="68" spans="1:5" ht="126" customHeight="1">
      <c r="A68" s="75" t="s">
        <v>659</v>
      </c>
      <c r="B68" s="76" t="s">
        <v>660</v>
      </c>
      <c r="C68" s="78">
        <v>0.03304</v>
      </c>
      <c r="D68" s="78">
        <v>0</v>
      </c>
      <c r="E68" s="78">
        <v>0</v>
      </c>
    </row>
    <row r="69" spans="1:5" ht="94.5">
      <c r="A69" s="73" t="s">
        <v>747</v>
      </c>
      <c r="B69" s="74" t="s">
        <v>748</v>
      </c>
      <c r="C69" s="77">
        <v>0.02821</v>
      </c>
      <c r="D69" s="77">
        <v>0</v>
      </c>
      <c r="E69" s="77">
        <v>0</v>
      </c>
    </row>
    <row r="70" spans="1:5" ht="174" customHeight="1">
      <c r="A70" s="75" t="s">
        <v>749</v>
      </c>
      <c r="B70" s="76" t="s">
        <v>750</v>
      </c>
      <c r="C70" s="78">
        <v>0.02821</v>
      </c>
      <c r="D70" s="78">
        <v>0</v>
      </c>
      <c r="E70" s="78">
        <v>0</v>
      </c>
    </row>
    <row r="71" spans="1:5" ht="94.5">
      <c r="A71" s="73" t="s">
        <v>326</v>
      </c>
      <c r="B71" s="74" t="s">
        <v>19</v>
      </c>
      <c r="C71" s="77">
        <v>228.57587</v>
      </c>
      <c r="D71" s="77">
        <v>110</v>
      </c>
      <c r="E71" s="77">
        <v>110</v>
      </c>
    </row>
    <row r="72" spans="1:5" ht="94.5">
      <c r="A72" s="73" t="s">
        <v>367</v>
      </c>
      <c r="B72" s="74" t="s">
        <v>368</v>
      </c>
      <c r="C72" s="77">
        <v>228.57587</v>
      </c>
      <c r="D72" s="77">
        <v>110</v>
      </c>
      <c r="E72" s="77">
        <v>110</v>
      </c>
    </row>
    <row r="73" spans="1:5" ht="94.5">
      <c r="A73" s="75" t="s">
        <v>109</v>
      </c>
      <c r="B73" s="76" t="s">
        <v>20</v>
      </c>
      <c r="C73" s="78">
        <v>228.57587</v>
      </c>
      <c r="D73" s="78">
        <v>110</v>
      </c>
      <c r="E73" s="78">
        <v>110</v>
      </c>
    </row>
    <row r="74" spans="1:5" ht="31.5">
      <c r="A74" s="73" t="s">
        <v>327</v>
      </c>
      <c r="B74" s="74" t="s">
        <v>124</v>
      </c>
      <c r="C74" s="77">
        <v>13391.88182</v>
      </c>
      <c r="D74" s="77">
        <v>7974.47072</v>
      </c>
      <c r="E74" s="77">
        <v>8293.44955</v>
      </c>
    </row>
    <row r="75" spans="1:5" ht="31.5">
      <c r="A75" s="73" t="s">
        <v>328</v>
      </c>
      <c r="B75" s="74" t="s">
        <v>2</v>
      </c>
      <c r="C75" s="77">
        <v>13391.88182</v>
      </c>
      <c r="D75" s="77">
        <v>7974.47072</v>
      </c>
      <c r="E75" s="77">
        <v>8293.44955</v>
      </c>
    </row>
    <row r="76" spans="1:5" ht="31.5">
      <c r="A76" s="73" t="s">
        <v>329</v>
      </c>
      <c r="B76" s="74" t="s">
        <v>330</v>
      </c>
      <c r="C76" s="77">
        <v>686.88182</v>
      </c>
      <c r="D76" s="77">
        <v>805.01477</v>
      </c>
      <c r="E76" s="77">
        <v>837.21536</v>
      </c>
    </row>
    <row r="77" spans="1:5" ht="31.5">
      <c r="A77" s="75" t="s">
        <v>329</v>
      </c>
      <c r="B77" s="76" t="s">
        <v>330</v>
      </c>
      <c r="C77" s="78">
        <v>686.88182</v>
      </c>
      <c r="D77" s="78">
        <v>805.01477</v>
      </c>
      <c r="E77" s="78">
        <v>837.21536</v>
      </c>
    </row>
    <row r="78" spans="1:5" ht="31.5">
      <c r="A78" s="73" t="s">
        <v>331</v>
      </c>
      <c r="B78" s="74" t="s">
        <v>21</v>
      </c>
      <c r="C78" s="77">
        <v>727</v>
      </c>
      <c r="D78" s="77">
        <v>41.17787</v>
      </c>
      <c r="E78" s="77">
        <v>42.82499</v>
      </c>
    </row>
    <row r="79" spans="1:5" ht="16.5" customHeight="1">
      <c r="A79" s="75" t="s">
        <v>331</v>
      </c>
      <c r="B79" s="76" t="s">
        <v>21</v>
      </c>
      <c r="C79" s="78">
        <v>727</v>
      </c>
      <c r="D79" s="78">
        <v>41.17787</v>
      </c>
      <c r="E79" s="78">
        <v>42.82499</v>
      </c>
    </row>
    <row r="80" spans="1:5" ht="31.5">
      <c r="A80" s="73" t="s">
        <v>369</v>
      </c>
      <c r="B80" s="74" t="s">
        <v>370</v>
      </c>
      <c r="C80" s="77">
        <v>11978</v>
      </c>
      <c r="D80" s="77">
        <v>7128.27808</v>
      </c>
      <c r="E80" s="77">
        <v>7413.4092</v>
      </c>
    </row>
    <row r="81" spans="1:5" ht="15.75">
      <c r="A81" s="75" t="s">
        <v>332</v>
      </c>
      <c r="B81" s="76" t="s">
        <v>247</v>
      </c>
      <c r="C81" s="78">
        <v>11978</v>
      </c>
      <c r="D81" s="78">
        <v>7128.27808</v>
      </c>
      <c r="E81" s="78">
        <v>7413.4092</v>
      </c>
    </row>
    <row r="82" spans="1:5" ht="31.5">
      <c r="A82" s="73" t="s">
        <v>661</v>
      </c>
      <c r="B82" s="74" t="s">
        <v>662</v>
      </c>
      <c r="C82" s="77">
        <v>492.91437</v>
      </c>
      <c r="D82" s="77">
        <v>0</v>
      </c>
      <c r="E82" s="77">
        <v>0</v>
      </c>
    </row>
    <row r="83" spans="1:5" ht="15.75">
      <c r="A83" s="73" t="s">
        <v>663</v>
      </c>
      <c r="B83" s="74" t="s">
        <v>664</v>
      </c>
      <c r="C83" s="77">
        <v>492.91437</v>
      </c>
      <c r="D83" s="77">
        <v>0</v>
      </c>
      <c r="E83" s="77">
        <v>0</v>
      </c>
    </row>
    <row r="84" spans="1:5" ht="15.75">
      <c r="A84" s="73" t="s">
        <v>665</v>
      </c>
      <c r="B84" s="74" t="s">
        <v>666</v>
      </c>
      <c r="C84" s="77">
        <v>492.91437</v>
      </c>
      <c r="D84" s="77">
        <v>0</v>
      </c>
      <c r="E84" s="77">
        <v>0</v>
      </c>
    </row>
    <row r="85" spans="1:5" ht="31.5">
      <c r="A85" s="75" t="s">
        <v>667</v>
      </c>
      <c r="B85" s="76" t="s">
        <v>668</v>
      </c>
      <c r="C85" s="78">
        <v>492.91437</v>
      </c>
      <c r="D85" s="78">
        <v>0</v>
      </c>
      <c r="E85" s="78">
        <v>0</v>
      </c>
    </row>
    <row r="86" spans="1:5" ht="31.5">
      <c r="A86" s="73" t="s">
        <v>333</v>
      </c>
      <c r="B86" s="74" t="s">
        <v>125</v>
      </c>
      <c r="C86" s="77">
        <v>1705.8539</v>
      </c>
      <c r="D86" s="77">
        <v>275</v>
      </c>
      <c r="E86" s="77">
        <v>265</v>
      </c>
    </row>
    <row r="87" spans="1:5" ht="94.5">
      <c r="A87" s="73" t="s">
        <v>334</v>
      </c>
      <c r="B87" s="74" t="s">
        <v>30</v>
      </c>
      <c r="C87" s="77">
        <v>1071.36509</v>
      </c>
      <c r="D87" s="77">
        <v>0</v>
      </c>
      <c r="E87" s="77">
        <v>0</v>
      </c>
    </row>
    <row r="88" spans="1:5" ht="111.75" customHeight="1">
      <c r="A88" s="73" t="s">
        <v>371</v>
      </c>
      <c r="B88" s="74" t="s">
        <v>372</v>
      </c>
      <c r="C88" s="77">
        <v>1071.36509</v>
      </c>
      <c r="D88" s="77">
        <v>0</v>
      </c>
      <c r="E88" s="77">
        <v>0</v>
      </c>
    </row>
    <row r="89" spans="1:5" ht="94.5" customHeight="1">
      <c r="A89" s="75" t="s">
        <v>110</v>
      </c>
      <c r="B89" s="76" t="s">
        <v>29</v>
      </c>
      <c r="C89" s="78">
        <v>1071.36509</v>
      </c>
      <c r="D89" s="78">
        <v>0</v>
      </c>
      <c r="E89" s="78">
        <v>0</v>
      </c>
    </row>
    <row r="90" spans="1:5" ht="47.25">
      <c r="A90" s="73" t="s">
        <v>335</v>
      </c>
      <c r="B90" s="74" t="s">
        <v>126</v>
      </c>
      <c r="C90" s="77">
        <v>566.17511</v>
      </c>
      <c r="D90" s="77">
        <v>240</v>
      </c>
      <c r="E90" s="77">
        <v>230</v>
      </c>
    </row>
    <row r="91" spans="1:5" ht="47.25">
      <c r="A91" s="73" t="s">
        <v>373</v>
      </c>
      <c r="B91" s="74" t="s">
        <v>374</v>
      </c>
      <c r="C91" s="77">
        <v>566.17511</v>
      </c>
      <c r="D91" s="77">
        <v>240</v>
      </c>
      <c r="E91" s="77">
        <v>230</v>
      </c>
    </row>
    <row r="92" spans="1:5" ht="64.5" customHeight="1">
      <c r="A92" s="75" t="s">
        <v>111</v>
      </c>
      <c r="B92" s="76" t="s">
        <v>248</v>
      </c>
      <c r="C92" s="78">
        <v>183.41211</v>
      </c>
      <c r="D92" s="78">
        <v>10</v>
      </c>
      <c r="E92" s="78">
        <v>10</v>
      </c>
    </row>
    <row r="93" spans="1:5" ht="47.25" customHeight="1">
      <c r="A93" s="75" t="s">
        <v>133</v>
      </c>
      <c r="B93" s="76" t="s">
        <v>127</v>
      </c>
      <c r="C93" s="78">
        <v>382.763</v>
      </c>
      <c r="D93" s="78">
        <v>230</v>
      </c>
      <c r="E93" s="78">
        <v>220</v>
      </c>
    </row>
    <row r="94" spans="1:5" ht="78.75">
      <c r="A94" s="73" t="s">
        <v>530</v>
      </c>
      <c r="B94" s="74" t="s">
        <v>531</v>
      </c>
      <c r="C94" s="77">
        <v>68.3137</v>
      </c>
      <c r="D94" s="77">
        <v>35</v>
      </c>
      <c r="E94" s="77">
        <v>35</v>
      </c>
    </row>
    <row r="95" spans="1:5" ht="78.75">
      <c r="A95" s="73" t="s">
        <v>532</v>
      </c>
      <c r="B95" s="74" t="s">
        <v>533</v>
      </c>
      <c r="C95" s="77">
        <v>68.3137</v>
      </c>
      <c r="D95" s="77">
        <v>35</v>
      </c>
      <c r="E95" s="77">
        <v>35</v>
      </c>
    </row>
    <row r="96" spans="1:5" ht="110.25">
      <c r="A96" s="75" t="s">
        <v>534</v>
      </c>
      <c r="B96" s="76" t="s">
        <v>535</v>
      </c>
      <c r="C96" s="78">
        <v>29.1137</v>
      </c>
      <c r="D96" s="78">
        <v>10</v>
      </c>
      <c r="E96" s="78">
        <v>10</v>
      </c>
    </row>
    <row r="97" spans="1:5" ht="94.5">
      <c r="A97" s="75" t="s">
        <v>536</v>
      </c>
      <c r="B97" s="76" t="s">
        <v>537</v>
      </c>
      <c r="C97" s="78">
        <v>39.2</v>
      </c>
      <c r="D97" s="78">
        <v>25</v>
      </c>
      <c r="E97" s="78">
        <v>25</v>
      </c>
    </row>
    <row r="98" spans="1:5" ht="15.75">
      <c r="A98" s="73" t="s">
        <v>375</v>
      </c>
      <c r="B98" s="74" t="s">
        <v>376</v>
      </c>
      <c r="C98" s="77">
        <v>2480.79862</v>
      </c>
      <c r="D98" s="77">
        <v>980</v>
      </c>
      <c r="E98" s="77">
        <v>0</v>
      </c>
    </row>
    <row r="99" spans="1:8" ht="47.25">
      <c r="A99" s="73" t="s">
        <v>751</v>
      </c>
      <c r="B99" s="74" t="s">
        <v>752</v>
      </c>
      <c r="C99" s="77">
        <v>1993.51789</v>
      </c>
      <c r="D99" s="77">
        <v>0</v>
      </c>
      <c r="E99" s="77">
        <v>0</v>
      </c>
      <c r="F99" s="33"/>
      <c r="G99" s="33"/>
      <c r="H99" s="33"/>
    </row>
    <row r="100" spans="1:5" ht="64.5" customHeight="1">
      <c r="A100" s="73" t="s">
        <v>753</v>
      </c>
      <c r="B100" s="74" t="s">
        <v>754</v>
      </c>
      <c r="C100" s="77">
        <v>36.12569</v>
      </c>
      <c r="D100" s="77">
        <v>0</v>
      </c>
      <c r="E100" s="77">
        <v>0</v>
      </c>
    </row>
    <row r="101" spans="1:5" ht="94.5">
      <c r="A101" s="75" t="s">
        <v>836</v>
      </c>
      <c r="B101" s="76" t="s">
        <v>837</v>
      </c>
      <c r="C101" s="78">
        <v>2.77061</v>
      </c>
      <c r="D101" s="78">
        <v>0</v>
      </c>
      <c r="E101" s="78">
        <v>0</v>
      </c>
    </row>
    <row r="102" spans="1:5" ht="94.5">
      <c r="A102" s="75" t="s">
        <v>755</v>
      </c>
      <c r="B102" s="76" t="s">
        <v>756</v>
      </c>
      <c r="C102" s="78">
        <v>33.35508</v>
      </c>
      <c r="D102" s="78">
        <v>0</v>
      </c>
      <c r="E102" s="78">
        <v>0</v>
      </c>
    </row>
    <row r="103" spans="1:8" ht="94.5" customHeight="1">
      <c r="A103" s="73" t="s">
        <v>757</v>
      </c>
      <c r="B103" s="74" t="s">
        <v>758</v>
      </c>
      <c r="C103" s="77">
        <v>164.77521</v>
      </c>
      <c r="D103" s="77">
        <v>0</v>
      </c>
      <c r="E103" s="77">
        <v>0</v>
      </c>
      <c r="F103" s="33"/>
      <c r="G103" s="33"/>
      <c r="H103" s="33"/>
    </row>
    <row r="104" spans="1:5" ht="126">
      <c r="A104" s="75" t="s">
        <v>759</v>
      </c>
      <c r="B104" s="76" t="s">
        <v>760</v>
      </c>
      <c r="C104" s="78">
        <v>164.77521</v>
      </c>
      <c r="D104" s="78">
        <v>0</v>
      </c>
      <c r="E104" s="78">
        <v>0</v>
      </c>
    </row>
    <row r="105" spans="1:5" ht="126.75" customHeight="1">
      <c r="A105" s="73" t="s">
        <v>759</v>
      </c>
      <c r="B105" s="74" t="s">
        <v>760</v>
      </c>
      <c r="C105" s="77">
        <v>10.65251</v>
      </c>
      <c r="D105" s="77">
        <v>0</v>
      </c>
      <c r="E105" s="77">
        <v>0</v>
      </c>
    </row>
    <row r="106" spans="1:5" ht="126">
      <c r="A106" s="75" t="s">
        <v>759</v>
      </c>
      <c r="B106" s="76" t="s">
        <v>760</v>
      </c>
      <c r="C106" s="78">
        <v>10.65251</v>
      </c>
      <c r="D106" s="78">
        <v>0</v>
      </c>
      <c r="E106" s="78">
        <v>0</v>
      </c>
    </row>
    <row r="107" spans="1:5" ht="110.25">
      <c r="A107" s="73" t="s">
        <v>838</v>
      </c>
      <c r="B107" s="74" t="s">
        <v>839</v>
      </c>
      <c r="C107" s="77">
        <v>56.3902</v>
      </c>
      <c r="D107" s="77">
        <v>0</v>
      </c>
      <c r="E107" s="77">
        <v>0</v>
      </c>
    </row>
    <row r="108" spans="1:5" ht="94.5">
      <c r="A108" s="75" t="s">
        <v>838</v>
      </c>
      <c r="B108" s="76" t="s">
        <v>839</v>
      </c>
      <c r="C108" s="78">
        <v>56.3902</v>
      </c>
      <c r="D108" s="78">
        <v>0</v>
      </c>
      <c r="E108" s="78">
        <v>0</v>
      </c>
    </row>
    <row r="109" spans="1:5" ht="78.75">
      <c r="A109" s="73" t="s">
        <v>761</v>
      </c>
      <c r="B109" s="74" t="s">
        <v>762</v>
      </c>
      <c r="C109" s="77">
        <v>408.20981</v>
      </c>
      <c r="D109" s="77">
        <v>0</v>
      </c>
      <c r="E109" s="77">
        <v>0</v>
      </c>
    </row>
    <row r="110" spans="1:5" ht="110.25">
      <c r="A110" s="75" t="s">
        <v>763</v>
      </c>
      <c r="B110" s="76" t="s">
        <v>764</v>
      </c>
      <c r="C110" s="78">
        <v>408.20981</v>
      </c>
      <c r="D110" s="78">
        <v>0</v>
      </c>
      <c r="E110" s="78">
        <v>0</v>
      </c>
    </row>
    <row r="111" spans="1:5" ht="110.25">
      <c r="A111" s="73" t="s">
        <v>763</v>
      </c>
      <c r="B111" s="74" t="s">
        <v>764</v>
      </c>
      <c r="C111" s="77">
        <v>10</v>
      </c>
      <c r="D111" s="77">
        <v>0</v>
      </c>
      <c r="E111" s="77">
        <v>0</v>
      </c>
    </row>
    <row r="112" spans="1:5" ht="110.25">
      <c r="A112" s="75" t="s">
        <v>763</v>
      </c>
      <c r="B112" s="76" t="s">
        <v>764</v>
      </c>
      <c r="C112" s="78">
        <v>10</v>
      </c>
      <c r="D112" s="78">
        <v>0</v>
      </c>
      <c r="E112" s="78">
        <v>0</v>
      </c>
    </row>
    <row r="113" spans="1:5" ht="78.75">
      <c r="A113" s="73" t="s">
        <v>840</v>
      </c>
      <c r="B113" s="74" t="s">
        <v>841</v>
      </c>
      <c r="C113" s="77">
        <v>0.5</v>
      </c>
      <c r="D113" s="77">
        <v>0</v>
      </c>
      <c r="E113" s="77">
        <v>0</v>
      </c>
    </row>
    <row r="114" spans="1:5" ht="94.5">
      <c r="A114" s="75" t="s">
        <v>842</v>
      </c>
      <c r="B114" s="76" t="s">
        <v>843</v>
      </c>
      <c r="C114" s="78">
        <v>0.5</v>
      </c>
      <c r="D114" s="78">
        <v>0</v>
      </c>
      <c r="E114" s="78">
        <v>0</v>
      </c>
    </row>
    <row r="115" spans="1:5" ht="94.5">
      <c r="A115" s="73" t="s">
        <v>765</v>
      </c>
      <c r="B115" s="74" t="s">
        <v>766</v>
      </c>
      <c r="C115" s="77">
        <v>138.999</v>
      </c>
      <c r="D115" s="77">
        <v>0</v>
      </c>
      <c r="E115" s="77">
        <v>0</v>
      </c>
    </row>
    <row r="116" spans="1:5" ht="110.25" customHeight="1">
      <c r="A116" s="75" t="s">
        <v>767</v>
      </c>
      <c r="B116" s="76" t="s">
        <v>768</v>
      </c>
      <c r="C116" s="78">
        <v>138.999</v>
      </c>
      <c r="D116" s="78">
        <v>0</v>
      </c>
      <c r="E116" s="78">
        <v>0</v>
      </c>
    </row>
    <row r="117" spans="1:5" ht="126">
      <c r="A117" s="73" t="s">
        <v>767</v>
      </c>
      <c r="B117" s="74" t="s">
        <v>768</v>
      </c>
      <c r="C117" s="77">
        <v>71.99863</v>
      </c>
      <c r="D117" s="77">
        <v>0</v>
      </c>
      <c r="E117" s="77">
        <v>0</v>
      </c>
    </row>
    <row r="118" spans="1:5" ht="111.75" customHeight="1">
      <c r="A118" s="75" t="s">
        <v>767</v>
      </c>
      <c r="B118" s="76" t="s">
        <v>768</v>
      </c>
      <c r="C118" s="78">
        <v>71.99863</v>
      </c>
      <c r="D118" s="78">
        <v>0</v>
      </c>
      <c r="E118" s="78">
        <v>0</v>
      </c>
    </row>
    <row r="119" spans="1:5" ht="94.5">
      <c r="A119" s="73" t="s">
        <v>769</v>
      </c>
      <c r="B119" s="74" t="s">
        <v>770</v>
      </c>
      <c r="C119" s="77">
        <v>48.86508</v>
      </c>
      <c r="D119" s="77">
        <v>0</v>
      </c>
      <c r="E119" s="77">
        <v>0</v>
      </c>
    </row>
    <row r="120" spans="1:5" ht="141.75">
      <c r="A120" s="75" t="s">
        <v>771</v>
      </c>
      <c r="B120" s="76" t="s">
        <v>772</v>
      </c>
      <c r="C120" s="78">
        <v>28.86508</v>
      </c>
      <c r="D120" s="78">
        <v>0</v>
      </c>
      <c r="E120" s="78">
        <v>0</v>
      </c>
    </row>
    <row r="121" spans="1:5" ht="126.75" customHeight="1">
      <c r="A121" s="75" t="s">
        <v>773</v>
      </c>
      <c r="B121" s="76" t="s">
        <v>774</v>
      </c>
      <c r="C121" s="78">
        <v>20</v>
      </c>
      <c r="D121" s="78">
        <v>0</v>
      </c>
      <c r="E121" s="78">
        <v>0</v>
      </c>
    </row>
    <row r="122" spans="1:5" ht="78.75">
      <c r="A122" s="73" t="s">
        <v>775</v>
      </c>
      <c r="B122" s="74" t="s">
        <v>776</v>
      </c>
      <c r="C122" s="77">
        <v>11.90195</v>
      </c>
      <c r="D122" s="77">
        <v>0</v>
      </c>
      <c r="E122" s="77">
        <v>0</v>
      </c>
    </row>
    <row r="123" spans="1:5" ht="110.25">
      <c r="A123" s="75" t="s">
        <v>777</v>
      </c>
      <c r="B123" s="76" t="s">
        <v>778</v>
      </c>
      <c r="C123" s="78">
        <v>11.90195</v>
      </c>
      <c r="D123" s="78">
        <v>0</v>
      </c>
      <c r="E123" s="78">
        <v>0</v>
      </c>
    </row>
    <row r="124" spans="1:5" ht="126">
      <c r="A124" s="73" t="s">
        <v>779</v>
      </c>
      <c r="B124" s="74" t="s">
        <v>780</v>
      </c>
      <c r="C124" s="77">
        <v>35</v>
      </c>
      <c r="D124" s="77">
        <v>0</v>
      </c>
      <c r="E124" s="77">
        <v>0</v>
      </c>
    </row>
    <row r="125" spans="1:5" ht="141.75">
      <c r="A125" s="75" t="s">
        <v>781</v>
      </c>
      <c r="B125" s="76" t="s">
        <v>782</v>
      </c>
      <c r="C125" s="78">
        <v>35</v>
      </c>
      <c r="D125" s="78">
        <v>0</v>
      </c>
      <c r="E125" s="78">
        <v>0</v>
      </c>
    </row>
    <row r="126" spans="1:5" ht="78.75">
      <c r="A126" s="73" t="s">
        <v>783</v>
      </c>
      <c r="B126" s="74" t="s">
        <v>784</v>
      </c>
      <c r="C126" s="77">
        <v>147.99481</v>
      </c>
      <c r="D126" s="77">
        <v>0</v>
      </c>
      <c r="E126" s="77">
        <v>0</v>
      </c>
    </row>
    <row r="127" spans="1:5" ht="94.5">
      <c r="A127" s="75" t="s">
        <v>785</v>
      </c>
      <c r="B127" s="76" t="s">
        <v>786</v>
      </c>
      <c r="C127" s="78">
        <v>102.67253</v>
      </c>
      <c r="D127" s="78">
        <v>0</v>
      </c>
      <c r="E127" s="78">
        <v>0</v>
      </c>
    </row>
    <row r="128" spans="1:5" ht="78.75" customHeight="1">
      <c r="A128" s="75" t="s">
        <v>787</v>
      </c>
      <c r="B128" s="76" t="s">
        <v>788</v>
      </c>
      <c r="C128" s="78">
        <v>45.32228</v>
      </c>
      <c r="D128" s="78">
        <v>0</v>
      </c>
      <c r="E128" s="78">
        <v>0</v>
      </c>
    </row>
    <row r="129" spans="1:5" ht="110.25">
      <c r="A129" s="73" t="s">
        <v>785</v>
      </c>
      <c r="B129" s="74" t="s">
        <v>786</v>
      </c>
      <c r="C129" s="77">
        <v>344.851</v>
      </c>
      <c r="D129" s="77">
        <v>0</v>
      </c>
      <c r="E129" s="77">
        <v>0</v>
      </c>
    </row>
    <row r="130" spans="1:5" ht="94.5">
      <c r="A130" s="75" t="s">
        <v>785</v>
      </c>
      <c r="B130" s="76" t="s">
        <v>786</v>
      </c>
      <c r="C130" s="78">
        <v>344.851</v>
      </c>
      <c r="D130" s="78">
        <v>0</v>
      </c>
      <c r="E130" s="78">
        <v>0</v>
      </c>
    </row>
    <row r="131" spans="1:5" ht="78.75" customHeight="1">
      <c r="A131" s="73" t="s">
        <v>789</v>
      </c>
      <c r="B131" s="74" t="s">
        <v>790</v>
      </c>
      <c r="C131" s="77">
        <v>430.80275</v>
      </c>
      <c r="D131" s="77">
        <v>0</v>
      </c>
      <c r="E131" s="77">
        <v>0</v>
      </c>
    </row>
    <row r="132" spans="1:5" ht="110.25">
      <c r="A132" s="75" t="s">
        <v>791</v>
      </c>
      <c r="B132" s="76" t="s">
        <v>792</v>
      </c>
      <c r="C132" s="78">
        <v>430.80275</v>
      </c>
      <c r="D132" s="78">
        <v>0</v>
      </c>
      <c r="E132" s="78">
        <v>0</v>
      </c>
    </row>
    <row r="133" spans="1:5" ht="111" customHeight="1">
      <c r="A133" s="73" t="s">
        <v>791</v>
      </c>
      <c r="B133" s="74" t="s">
        <v>792</v>
      </c>
      <c r="C133" s="77">
        <v>76.45125</v>
      </c>
      <c r="D133" s="77">
        <v>0</v>
      </c>
      <c r="E133" s="77">
        <v>0</v>
      </c>
    </row>
    <row r="134" spans="1:5" ht="110.25">
      <c r="A134" s="75" t="s">
        <v>791</v>
      </c>
      <c r="B134" s="76" t="s">
        <v>792</v>
      </c>
      <c r="C134" s="78">
        <v>76.45125</v>
      </c>
      <c r="D134" s="78">
        <v>0</v>
      </c>
      <c r="E134" s="78">
        <v>0</v>
      </c>
    </row>
    <row r="135" spans="1:5" ht="31.5">
      <c r="A135" s="73" t="s">
        <v>398</v>
      </c>
      <c r="B135" s="74" t="s">
        <v>399</v>
      </c>
      <c r="C135" s="77">
        <v>214.08445</v>
      </c>
      <c r="D135" s="77">
        <v>980</v>
      </c>
      <c r="E135" s="77">
        <v>0</v>
      </c>
    </row>
    <row r="136" spans="1:5" ht="110.25">
      <c r="A136" s="73" t="s">
        <v>669</v>
      </c>
      <c r="B136" s="74" t="s">
        <v>670</v>
      </c>
      <c r="C136" s="77">
        <v>104.476</v>
      </c>
      <c r="D136" s="77">
        <v>0</v>
      </c>
      <c r="E136" s="77">
        <v>0</v>
      </c>
    </row>
    <row r="137" spans="1:5" ht="47.25">
      <c r="A137" s="75" t="s">
        <v>671</v>
      </c>
      <c r="B137" s="76" t="s">
        <v>672</v>
      </c>
      <c r="C137" s="78">
        <v>70.476</v>
      </c>
      <c r="D137" s="78">
        <v>0</v>
      </c>
      <c r="E137" s="78">
        <v>0</v>
      </c>
    </row>
    <row r="138" spans="1:5" ht="78.75">
      <c r="A138" s="75" t="s">
        <v>793</v>
      </c>
      <c r="B138" s="76" t="s">
        <v>794</v>
      </c>
      <c r="C138" s="78">
        <v>34</v>
      </c>
      <c r="D138" s="78">
        <v>0</v>
      </c>
      <c r="E138" s="78">
        <v>0</v>
      </c>
    </row>
    <row r="139" spans="1:5" ht="94.5">
      <c r="A139" s="73" t="s">
        <v>400</v>
      </c>
      <c r="B139" s="74" t="s">
        <v>401</v>
      </c>
      <c r="C139" s="77">
        <v>109.60845</v>
      </c>
      <c r="D139" s="77">
        <v>980</v>
      </c>
      <c r="E139" s="77">
        <v>0</v>
      </c>
    </row>
    <row r="140" spans="1:5" ht="78.75">
      <c r="A140" s="75" t="s">
        <v>402</v>
      </c>
      <c r="B140" s="76" t="s">
        <v>403</v>
      </c>
      <c r="C140" s="78">
        <v>109.35845</v>
      </c>
      <c r="D140" s="78">
        <v>980</v>
      </c>
      <c r="E140" s="78">
        <v>0</v>
      </c>
    </row>
    <row r="141" spans="1:5" ht="79.5" customHeight="1">
      <c r="A141" s="75" t="s">
        <v>795</v>
      </c>
      <c r="B141" s="76" t="s">
        <v>796</v>
      </c>
      <c r="C141" s="78">
        <v>0.25</v>
      </c>
      <c r="D141" s="78">
        <v>0</v>
      </c>
      <c r="E141" s="78">
        <v>0</v>
      </c>
    </row>
    <row r="142" spans="1:5" ht="15.75">
      <c r="A142" s="73" t="s">
        <v>797</v>
      </c>
      <c r="B142" s="74" t="s">
        <v>798</v>
      </c>
      <c r="C142" s="77">
        <v>273.19628</v>
      </c>
      <c r="D142" s="77">
        <v>0</v>
      </c>
      <c r="E142" s="77">
        <v>0</v>
      </c>
    </row>
    <row r="143" spans="1:5" ht="125.25" customHeight="1">
      <c r="A143" s="73" t="s">
        <v>799</v>
      </c>
      <c r="B143" s="74" t="s">
        <v>800</v>
      </c>
      <c r="C143" s="77">
        <v>273.19628</v>
      </c>
      <c r="D143" s="77">
        <v>0</v>
      </c>
      <c r="E143" s="77">
        <v>0</v>
      </c>
    </row>
    <row r="144" spans="1:5" ht="126">
      <c r="A144" s="75" t="s">
        <v>799</v>
      </c>
      <c r="B144" s="76" t="s">
        <v>800</v>
      </c>
      <c r="C144" s="78">
        <v>273.19628</v>
      </c>
      <c r="D144" s="78">
        <v>0</v>
      </c>
      <c r="E144" s="78">
        <v>0</v>
      </c>
    </row>
    <row r="145" spans="1:5" ht="15.75">
      <c r="A145" s="73" t="s">
        <v>801</v>
      </c>
      <c r="B145" s="74" t="s">
        <v>802</v>
      </c>
      <c r="C145" s="77">
        <v>2.4975</v>
      </c>
      <c r="D145" s="77">
        <v>0</v>
      </c>
      <c r="E145" s="77">
        <v>0</v>
      </c>
    </row>
    <row r="146" spans="1:5" ht="15.75">
      <c r="A146" s="73" t="s">
        <v>803</v>
      </c>
      <c r="B146" s="74" t="s">
        <v>804</v>
      </c>
      <c r="C146" s="77">
        <v>2.4975</v>
      </c>
      <c r="D146" s="77">
        <v>0</v>
      </c>
      <c r="E146" s="77">
        <v>0</v>
      </c>
    </row>
    <row r="147" spans="1:5" ht="31.5">
      <c r="A147" s="73" t="s">
        <v>805</v>
      </c>
      <c r="B147" s="74" t="s">
        <v>806</v>
      </c>
      <c r="C147" s="77">
        <v>2.4975</v>
      </c>
      <c r="D147" s="77">
        <v>0</v>
      </c>
      <c r="E147" s="77">
        <v>0</v>
      </c>
    </row>
    <row r="148" spans="1:5" ht="31.5">
      <c r="A148" s="75" t="s">
        <v>805</v>
      </c>
      <c r="B148" s="76" t="s">
        <v>806</v>
      </c>
      <c r="C148" s="78">
        <v>2.4975</v>
      </c>
      <c r="D148" s="78">
        <v>0</v>
      </c>
      <c r="E148" s="78">
        <v>0</v>
      </c>
    </row>
    <row r="149" spans="1:5" ht="15.75">
      <c r="A149" s="73" t="s">
        <v>336</v>
      </c>
      <c r="B149" s="74" t="s">
        <v>210</v>
      </c>
      <c r="C149" s="77">
        <v>528096.08281</v>
      </c>
      <c r="D149" s="77">
        <v>379382.32139</v>
      </c>
      <c r="E149" s="77">
        <v>377981.12839</v>
      </c>
    </row>
    <row r="150" spans="1:5" ht="47.25">
      <c r="A150" s="73" t="s">
        <v>337</v>
      </c>
      <c r="B150" s="74" t="s">
        <v>128</v>
      </c>
      <c r="C150" s="77">
        <v>507455.48142</v>
      </c>
      <c r="D150" s="77">
        <v>379382.32139</v>
      </c>
      <c r="E150" s="77">
        <v>377981.12839</v>
      </c>
    </row>
    <row r="151" spans="1:5" ht="31.5">
      <c r="A151" s="73" t="s">
        <v>338</v>
      </c>
      <c r="B151" s="74" t="s">
        <v>211</v>
      </c>
      <c r="C151" s="77">
        <v>43001.28</v>
      </c>
      <c r="D151" s="77">
        <v>16.7</v>
      </c>
      <c r="E151" s="77">
        <v>27</v>
      </c>
    </row>
    <row r="152" spans="1:5" ht="31.5">
      <c r="A152" s="73" t="s">
        <v>377</v>
      </c>
      <c r="B152" s="74" t="s">
        <v>378</v>
      </c>
      <c r="C152" s="77">
        <v>7959.6</v>
      </c>
      <c r="D152" s="77">
        <v>16.7</v>
      </c>
      <c r="E152" s="77">
        <v>27</v>
      </c>
    </row>
    <row r="153" spans="1:5" ht="47.25">
      <c r="A153" s="75" t="s">
        <v>293</v>
      </c>
      <c r="B153" s="76" t="s">
        <v>404</v>
      </c>
      <c r="C153" s="78">
        <v>7959.6</v>
      </c>
      <c r="D153" s="78">
        <v>16.7</v>
      </c>
      <c r="E153" s="78">
        <v>27</v>
      </c>
    </row>
    <row r="154" spans="1:5" ht="15.75">
      <c r="A154" s="73" t="s">
        <v>621</v>
      </c>
      <c r="B154" s="74" t="s">
        <v>622</v>
      </c>
      <c r="C154" s="77">
        <v>35041.68</v>
      </c>
      <c r="D154" s="77">
        <v>0</v>
      </c>
      <c r="E154" s="77">
        <v>0</v>
      </c>
    </row>
    <row r="155" spans="1:5" ht="15.75">
      <c r="A155" s="75" t="s">
        <v>623</v>
      </c>
      <c r="B155" s="76" t="s">
        <v>624</v>
      </c>
      <c r="C155" s="78">
        <v>35041.68</v>
      </c>
      <c r="D155" s="78">
        <v>0</v>
      </c>
      <c r="E155" s="78">
        <v>0</v>
      </c>
    </row>
    <row r="156" spans="1:5" ht="31.5">
      <c r="A156" s="73" t="s">
        <v>339</v>
      </c>
      <c r="B156" s="74" t="s">
        <v>129</v>
      </c>
      <c r="C156" s="77">
        <v>135773.287</v>
      </c>
      <c r="D156" s="77">
        <v>71538.80139</v>
      </c>
      <c r="E156" s="77">
        <v>69180.73139</v>
      </c>
    </row>
    <row r="157" spans="1:5" ht="63">
      <c r="A157" s="73" t="s">
        <v>564</v>
      </c>
      <c r="B157" s="74" t="s">
        <v>573</v>
      </c>
      <c r="C157" s="77">
        <v>9510.5</v>
      </c>
      <c r="D157" s="77">
        <v>9054.7</v>
      </c>
      <c r="E157" s="77">
        <v>9304.7</v>
      </c>
    </row>
    <row r="158" spans="1:5" ht="78.75">
      <c r="A158" s="75" t="s">
        <v>405</v>
      </c>
      <c r="B158" s="76" t="s">
        <v>406</v>
      </c>
      <c r="C158" s="78">
        <v>9510.5</v>
      </c>
      <c r="D158" s="78">
        <v>9054.7</v>
      </c>
      <c r="E158" s="78">
        <v>9304.7</v>
      </c>
    </row>
    <row r="159" spans="1:5" ht="63">
      <c r="A159" s="73" t="s">
        <v>538</v>
      </c>
      <c r="B159" s="74" t="s">
        <v>539</v>
      </c>
      <c r="C159" s="77">
        <v>895.54682</v>
      </c>
      <c r="D159" s="77">
        <v>0</v>
      </c>
      <c r="E159" s="77">
        <v>0</v>
      </c>
    </row>
    <row r="160" spans="1:5" ht="63">
      <c r="A160" s="75" t="s">
        <v>540</v>
      </c>
      <c r="B160" s="76" t="s">
        <v>541</v>
      </c>
      <c r="C160" s="78">
        <v>895.54682</v>
      </c>
      <c r="D160" s="78">
        <v>0</v>
      </c>
      <c r="E160" s="78">
        <v>0</v>
      </c>
    </row>
    <row r="161" spans="1:5" ht="63">
      <c r="A161" s="73" t="s">
        <v>584</v>
      </c>
      <c r="B161" s="74" t="s">
        <v>585</v>
      </c>
      <c r="C161" s="77">
        <v>0</v>
      </c>
      <c r="D161" s="77">
        <v>0</v>
      </c>
      <c r="E161" s="77">
        <v>416.9</v>
      </c>
    </row>
    <row r="162" spans="1:5" ht="63">
      <c r="A162" s="75" t="s">
        <v>586</v>
      </c>
      <c r="B162" s="76" t="s">
        <v>587</v>
      </c>
      <c r="C162" s="78">
        <v>0</v>
      </c>
      <c r="D162" s="78">
        <v>0</v>
      </c>
      <c r="E162" s="78">
        <v>416.9</v>
      </c>
    </row>
    <row r="163" spans="1:5" ht="18.75" customHeight="1">
      <c r="A163" s="73" t="s">
        <v>588</v>
      </c>
      <c r="B163" s="74" t="s">
        <v>589</v>
      </c>
      <c r="C163" s="77">
        <v>149.15</v>
      </c>
      <c r="D163" s="77">
        <v>0</v>
      </c>
      <c r="E163" s="77">
        <v>0</v>
      </c>
    </row>
    <row r="164" spans="1:5" ht="31.5">
      <c r="A164" s="75" t="s">
        <v>590</v>
      </c>
      <c r="B164" s="76" t="s">
        <v>591</v>
      </c>
      <c r="C164" s="78">
        <v>149.15</v>
      </c>
      <c r="D164" s="78">
        <v>0</v>
      </c>
      <c r="E164" s="78">
        <v>0</v>
      </c>
    </row>
    <row r="165" spans="1:5" ht="15.75">
      <c r="A165" s="73" t="s">
        <v>379</v>
      </c>
      <c r="B165" s="74" t="s">
        <v>380</v>
      </c>
      <c r="C165" s="77">
        <v>125218.09018</v>
      </c>
      <c r="D165" s="77">
        <v>62484.10139</v>
      </c>
      <c r="E165" s="77">
        <v>59459.13139</v>
      </c>
    </row>
    <row r="166" spans="1:5" ht="15.75">
      <c r="A166" s="75" t="s">
        <v>286</v>
      </c>
      <c r="B166" s="76" t="s">
        <v>105</v>
      </c>
      <c r="C166" s="78">
        <v>125218.09018</v>
      </c>
      <c r="D166" s="78">
        <v>62484.10139</v>
      </c>
      <c r="E166" s="78">
        <v>59459.13139</v>
      </c>
    </row>
    <row r="167" spans="1:5" ht="31.5">
      <c r="A167" s="73" t="s">
        <v>340</v>
      </c>
      <c r="B167" s="74" t="s">
        <v>212</v>
      </c>
      <c r="C167" s="77">
        <v>308058.47842</v>
      </c>
      <c r="D167" s="77">
        <v>292232.588</v>
      </c>
      <c r="E167" s="77">
        <v>292226.565</v>
      </c>
    </row>
    <row r="168" spans="1:5" ht="47.25">
      <c r="A168" s="73" t="s">
        <v>381</v>
      </c>
      <c r="B168" s="74" t="s">
        <v>382</v>
      </c>
      <c r="C168" s="77">
        <v>11818.24142</v>
      </c>
      <c r="D168" s="77">
        <v>10571.239</v>
      </c>
      <c r="E168" s="77">
        <v>10567.239</v>
      </c>
    </row>
    <row r="169" spans="1:5" ht="47.25">
      <c r="A169" s="75" t="s">
        <v>287</v>
      </c>
      <c r="B169" s="76" t="s">
        <v>8</v>
      </c>
      <c r="C169" s="78">
        <v>11818.24142</v>
      </c>
      <c r="D169" s="78">
        <v>10571.239</v>
      </c>
      <c r="E169" s="78">
        <v>10567.239</v>
      </c>
    </row>
    <row r="170" spans="1:5" ht="94.5">
      <c r="A170" s="73" t="s">
        <v>383</v>
      </c>
      <c r="B170" s="74" t="s">
        <v>384</v>
      </c>
      <c r="C170" s="77">
        <v>2500</v>
      </c>
      <c r="D170" s="77">
        <v>2883.9</v>
      </c>
      <c r="E170" s="77">
        <v>2883.9</v>
      </c>
    </row>
    <row r="171" spans="1:5" ht="94.5">
      <c r="A171" s="75" t="s">
        <v>292</v>
      </c>
      <c r="B171" s="76" t="s">
        <v>130</v>
      </c>
      <c r="C171" s="78">
        <v>2500</v>
      </c>
      <c r="D171" s="78">
        <v>2883.9</v>
      </c>
      <c r="E171" s="78">
        <v>2883.9</v>
      </c>
    </row>
    <row r="172" spans="1:5" ht="78.75">
      <c r="A172" s="73" t="s">
        <v>385</v>
      </c>
      <c r="B172" s="74" t="s">
        <v>386</v>
      </c>
      <c r="C172" s="77">
        <v>4216</v>
      </c>
      <c r="D172" s="77">
        <v>5200.732</v>
      </c>
      <c r="E172" s="77">
        <v>5200.732</v>
      </c>
    </row>
    <row r="173" spans="1:5" ht="78.75">
      <c r="A173" s="75" t="s">
        <v>291</v>
      </c>
      <c r="B173" s="76" t="s">
        <v>131</v>
      </c>
      <c r="C173" s="78">
        <v>4216</v>
      </c>
      <c r="D173" s="78">
        <v>5200.732</v>
      </c>
      <c r="E173" s="78">
        <v>5200.732</v>
      </c>
    </row>
    <row r="174" spans="1:5" ht="63">
      <c r="A174" s="73" t="s">
        <v>387</v>
      </c>
      <c r="B174" s="74" t="s">
        <v>388</v>
      </c>
      <c r="C174" s="77">
        <v>400.777</v>
      </c>
      <c r="D174" s="77">
        <v>17.857</v>
      </c>
      <c r="E174" s="77">
        <v>15.834</v>
      </c>
    </row>
    <row r="175" spans="1:5" ht="78.75">
      <c r="A175" s="75" t="s">
        <v>288</v>
      </c>
      <c r="B175" s="76" t="s">
        <v>341</v>
      </c>
      <c r="C175" s="78">
        <v>400.777</v>
      </c>
      <c r="D175" s="78">
        <v>17.857</v>
      </c>
      <c r="E175" s="78">
        <v>15.834</v>
      </c>
    </row>
    <row r="176" spans="1:5" ht="78.75" customHeight="1">
      <c r="A176" s="73" t="s">
        <v>389</v>
      </c>
      <c r="B176" s="74" t="s">
        <v>390</v>
      </c>
      <c r="C176" s="77">
        <v>1085.76</v>
      </c>
      <c r="D176" s="77">
        <v>1085.76</v>
      </c>
      <c r="E176" s="77">
        <v>1085.76</v>
      </c>
    </row>
    <row r="177" spans="1:5" ht="94.5">
      <c r="A177" s="75" t="s">
        <v>289</v>
      </c>
      <c r="B177" s="76" t="s">
        <v>249</v>
      </c>
      <c r="C177" s="78">
        <v>1085.76</v>
      </c>
      <c r="D177" s="78">
        <v>1085.76</v>
      </c>
      <c r="E177" s="78">
        <v>1085.76</v>
      </c>
    </row>
    <row r="178" spans="1:5" ht="15.75">
      <c r="A178" s="73" t="s">
        <v>391</v>
      </c>
      <c r="B178" s="74" t="s">
        <v>392</v>
      </c>
      <c r="C178" s="77">
        <v>288037.7</v>
      </c>
      <c r="D178" s="77">
        <v>272473.1</v>
      </c>
      <c r="E178" s="77">
        <v>272473.1</v>
      </c>
    </row>
    <row r="179" spans="1:5" ht="15.75">
      <c r="A179" s="75" t="s">
        <v>290</v>
      </c>
      <c r="B179" s="76" t="s">
        <v>4</v>
      </c>
      <c r="C179" s="78">
        <v>288037.7</v>
      </c>
      <c r="D179" s="78">
        <v>272473.1</v>
      </c>
      <c r="E179" s="78">
        <v>272473.1</v>
      </c>
    </row>
    <row r="180" spans="1:5" ht="15.75">
      <c r="A180" s="73" t="s">
        <v>342</v>
      </c>
      <c r="B180" s="74" t="s">
        <v>254</v>
      </c>
      <c r="C180" s="77">
        <v>20622.436</v>
      </c>
      <c r="D180" s="77">
        <v>15594.232</v>
      </c>
      <c r="E180" s="77">
        <v>16546.832</v>
      </c>
    </row>
    <row r="181" spans="1:5" ht="78.75">
      <c r="A181" s="73" t="s">
        <v>393</v>
      </c>
      <c r="B181" s="74" t="s">
        <v>394</v>
      </c>
      <c r="C181" s="77">
        <v>38.732</v>
      </c>
      <c r="D181" s="77">
        <v>38.732</v>
      </c>
      <c r="E181" s="77">
        <v>38.732</v>
      </c>
    </row>
    <row r="182" spans="1:5" ht="78.75">
      <c r="A182" s="75" t="s">
        <v>285</v>
      </c>
      <c r="B182" s="76" t="s">
        <v>9</v>
      </c>
      <c r="C182" s="78">
        <v>38.732</v>
      </c>
      <c r="D182" s="78">
        <v>38.732</v>
      </c>
      <c r="E182" s="78">
        <v>38.732</v>
      </c>
    </row>
    <row r="183" spans="1:5" ht="78.75">
      <c r="A183" s="73" t="s">
        <v>565</v>
      </c>
      <c r="B183" s="74" t="s">
        <v>566</v>
      </c>
      <c r="C183" s="77">
        <v>15555.5</v>
      </c>
      <c r="D183" s="77">
        <v>15555.5</v>
      </c>
      <c r="E183" s="77">
        <v>16508.1</v>
      </c>
    </row>
    <row r="184" spans="1:5" ht="78.75">
      <c r="A184" s="75" t="s">
        <v>407</v>
      </c>
      <c r="B184" s="76" t="s">
        <v>542</v>
      </c>
      <c r="C184" s="78">
        <v>15555.5</v>
      </c>
      <c r="D184" s="78">
        <v>15555.5</v>
      </c>
      <c r="E184" s="78">
        <v>16508.1</v>
      </c>
    </row>
    <row r="185" spans="1:5" ht="31.5">
      <c r="A185" s="73" t="s">
        <v>718</v>
      </c>
      <c r="B185" s="74" t="s">
        <v>719</v>
      </c>
      <c r="C185" s="77">
        <v>5028.204</v>
      </c>
      <c r="D185" s="77">
        <v>0</v>
      </c>
      <c r="E185" s="77">
        <v>0</v>
      </c>
    </row>
    <row r="186" spans="1:5" ht="31.5">
      <c r="A186" s="75" t="s">
        <v>720</v>
      </c>
      <c r="B186" s="76" t="s">
        <v>721</v>
      </c>
      <c r="C186" s="78">
        <v>5028.204</v>
      </c>
      <c r="D186" s="78">
        <v>0</v>
      </c>
      <c r="E186" s="78">
        <v>0</v>
      </c>
    </row>
    <row r="187" spans="1:5" ht="31.5">
      <c r="A187" s="73" t="s">
        <v>673</v>
      </c>
      <c r="B187" s="74" t="s">
        <v>674</v>
      </c>
      <c r="C187" s="77">
        <v>20600.70085</v>
      </c>
      <c r="D187" s="77">
        <v>0</v>
      </c>
      <c r="E187" s="77">
        <v>0</v>
      </c>
    </row>
    <row r="188" spans="1:5" ht="31.5">
      <c r="A188" s="73" t="s">
        <v>675</v>
      </c>
      <c r="B188" s="74" t="s">
        <v>676</v>
      </c>
      <c r="C188" s="77">
        <v>20600.70085</v>
      </c>
      <c r="D188" s="77">
        <v>0</v>
      </c>
      <c r="E188" s="77">
        <v>0</v>
      </c>
    </row>
    <row r="189" spans="1:5" ht="47.25">
      <c r="A189" s="73" t="s">
        <v>677</v>
      </c>
      <c r="B189" s="74" t="s">
        <v>678</v>
      </c>
      <c r="C189" s="77">
        <v>20600.70085</v>
      </c>
      <c r="D189" s="77">
        <v>0</v>
      </c>
      <c r="E189" s="77">
        <v>0</v>
      </c>
    </row>
    <row r="190" spans="1:5" ht="47.25">
      <c r="A190" s="75" t="s">
        <v>677</v>
      </c>
      <c r="B190" s="76" t="s">
        <v>678</v>
      </c>
      <c r="C190" s="78">
        <v>20600.70085</v>
      </c>
      <c r="D190" s="78">
        <v>0</v>
      </c>
      <c r="E190" s="78">
        <v>0</v>
      </c>
    </row>
    <row r="191" spans="1:5" ht="15.75">
      <c r="A191" s="73" t="s">
        <v>679</v>
      </c>
      <c r="B191" s="74" t="s">
        <v>680</v>
      </c>
      <c r="C191" s="77">
        <v>28.6</v>
      </c>
      <c r="D191" s="77">
        <v>0</v>
      </c>
      <c r="E191" s="77">
        <v>0</v>
      </c>
    </row>
    <row r="192" spans="1:5" ht="31.5">
      <c r="A192" s="73" t="s">
        <v>681</v>
      </c>
      <c r="B192" s="74" t="s">
        <v>682</v>
      </c>
      <c r="C192" s="77">
        <v>28.6</v>
      </c>
      <c r="D192" s="77">
        <v>0</v>
      </c>
      <c r="E192" s="77">
        <v>0</v>
      </c>
    </row>
    <row r="193" spans="1:5" ht="47.25" customHeight="1">
      <c r="A193" s="73" t="s">
        <v>683</v>
      </c>
      <c r="B193" s="74" t="s">
        <v>684</v>
      </c>
      <c r="C193" s="77">
        <v>28.6</v>
      </c>
      <c r="D193" s="77">
        <v>0</v>
      </c>
      <c r="E193" s="77">
        <v>0</v>
      </c>
    </row>
    <row r="194" spans="1:5" ht="47.25">
      <c r="A194" s="75" t="s">
        <v>683</v>
      </c>
      <c r="B194" s="76" t="s">
        <v>684</v>
      </c>
      <c r="C194" s="78">
        <v>28.6</v>
      </c>
      <c r="D194" s="78">
        <v>0</v>
      </c>
      <c r="E194" s="78">
        <v>0</v>
      </c>
    </row>
    <row r="195" spans="1:5" ht="78.75" customHeight="1">
      <c r="A195" s="73" t="s">
        <v>844</v>
      </c>
      <c r="B195" s="74" t="s">
        <v>845</v>
      </c>
      <c r="C195" s="77">
        <v>11.30054</v>
      </c>
      <c r="D195" s="77">
        <v>0</v>
      </c>
      <c r="E195" s="77">
        <v>0</v>
      </c>
    </row>
    <row r="196" spans="1:5" ht="110.25">
      <c r="A196" s="73" t="s">
        <v>846</v>
      </c>
      <c r="B196" s="74" t="s">
        <v>847</v>
      </c>
      <c r="C196" s="77">
        <v>11.30054</v>
      </c>
      <c r="D196" s="77">
        <v>0</v>
      </c>
      <c r="E196" s="77">
        <v>0</v>
      </c>
    </row>
    <row r="197" spans="1:5" ht="93.75" customHeight="1">
      <c r="A197" s="73" t="s">
        <v>848</v>
      </c>
      <c r="B197" s="74" t="s">
        <v>849</v>
      </c>
      <c r="C197" s="77">
        <v>11.30054</v>
      </c>
      <c r="D197" s="77">
        <v>0</v>
      </c>
      <c r="E197" s="77">
        <v>0</v>
      </c>
    </row>
    <row r="198" spans="1:5" ht="63">
      <c r="A198" s="75" t="s">
        <v>850</v>
      </c>
      <c r="B198" s="76" t="s">
        <v>851</v>
      </c>
      <c r="C198" s="78">
        <v>11.30054</v>
      </c>
      <c r="D198" s="78">
        <v>0</v>
      </c>
      <c r="E198" s="78">
        <v>0</v>
      </c>
    </row>
    <row r="199" spans="1:5" ht="15.75">
      <c r="A199" s="109" t="s">
        <v>343</v>
      </c>
      <c r="B199" s="109"/>
      <c r="C199" s="77">
        <v>821920.75635</v>
      </c>
      <c r="D199" s="77">
        <v>662599.87211</v>
      </c>
      <c r="E199" s="77">
        <v>661161.13794</v>
      </c>
    </row>
  </sheetData>
  <sheetProtection/>
  <mergeCells count="11">
    <mergeCell ref="D1:E1"/>
    <mergeCell ref="B7:E7"/>
    <mergeCell ref="B3:E3"/>
    <mergeCell ref="B2:E2"/>
    <mergeCell ref="B6:E6"/>
    <mergeCell ref="A11:A12"/>
    <mergeCell ref="A199:B199"/>
    <mergeCell ref="B11:B12"/>
    <mergeCell ref="C11:E11"/>
    <mergeCell ref="A10:E10"/>
    <mergeCell ref="A9:E9"/>
  </mergeCells>
  <printOptions/>
  <pageMargins left="0.7874015748031497" right="0.5905511811023623" top="0.7874015748031497" bottom="0.7874015748031497" header="0.31496062992125984" footer="0.31496062992125984"/>
  <pageSetup fitToHeight="0" fitToWidth="1" horizontalDpi="600" verticalDpi="600" orientation="portrait" paperSize="9" scale="66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408"/>
  <sheetViews>
    <sheetView view="pageBreakPreview" zoomScaleSheetLayoutView="100" workbookViewId="0" topLeftCell="A1">
      <selection activeCell="G1" sqref="G1"/>
    </sheetView>
  </sheetViews>
  <sheetFormatPr defaultColWidth="39.75390625" defaultRowHeight="12.75"/>
  <cols>
    <col min="1" max="1" width="50.25390625" style="16" customWidth="1"/>
    <col min="2" max="2" width="19.375" style="16" customWidth="1"/>
    <col min="3" max="3" width="7.25390625" style="16" customWidth="1"/>
    <col min="4" max="6" width="17.75390625" style="16" customWidth="1"/>
    <col min="7" max="16384" width="39.75390625" style="16" customWidth="1"/>
  </cols>
  <sheetData>
    <row r="1" spans="2:6" ht="23.25" customHeight="1">
      <c r="B1" s="20"/>
      <c r="C1" s="20"/>
      <c r="D1" s="20"/>
      <c r="E1" s="20"/>
      <c r="F1" s="20" t="s">
        <v>516</v>
      </c>
    </row>
    <row r="2" spans="2:6" ht="18.75">
      <c r="B2" s="112" t="str">
        <f>'доходы 1'!B2:E2</f>
        <v>к решению Совета муниципального района</v>
      </c>
      <c r="C2" s="112"/>
      <c r="D2" s="112"/>
      <c r="E2" s="112"/>
      <c r="F2" s="112"/>
    </row>
    <row r="3" spans="2:6" ht="18.75">
      <c r="B3" s="112" t="str">
        <f>'доходы 1'!B3:E3</f>
        <v> "Княжпогостский" от 21 декабря 2022 года № 290</v>
      </c>
      <c r="C3" s="112"/>
      <c r="D3" s="112"/>
      <c r="E3" s="112"/>
      <c r="F3" s="112"/>
    </row>
    <row r="4" spans="2:6" ht="18.75">
      <c r="B4" s="20"/>
      <c r="C4" s="20"/>
      <c r="D4" s="20"/>
      <c r="E4" s="20"/>
      <c r="F4" s="20"/>
    </row>
    <row r="5" spans="2:6" ht="26.25" customHeight="1">
      <c r="B5" s="20"/>
      <c r="C5" s="20"/>
      <c r="D5" s="20"/>
      <c r="E5" s="20"/>
      <c r="F5" s="20" t="str">
        <f>F1</f>
        <v>Приложение 2</v>
      </c>
    </row>
    <row r="6" spans="2:6" ht="18.75">
      <c r="B6" s="112" t="str">
        <f>'доходы 1'!B6:E6</f>
        <v>к решению Совета муниципального района</v>
      </c>
      <c r="C6" s="112"/>
      <c r="D6" s="112"/>
      <c r="E6" s="112"/>
      <c r="F6" s="112"/>
    </row>
    <row r="7" spans="1:6" ht="18.75" customHeight="1">
      <c r="A7" s="18" t="s">
        <v>260</v>
      </c>
      <c r="B7" s="116" t="str">
        <f>'доходы 1'!B7:E7</f>
        <v>"Княжпогостский" от 23 декабря 2021 года № 227</v>
      </c>
      <c r="C7" s="116"/>
      <c r="D7" s="116"/>
      <c r="E7" s="116"/>
      <c r="F7" s="116"/>
    </row>
    <row r="8" spans="1:6" ht="18.75" customHeight="1">
      <c r="A8" s="18" t="s">
        <v>260</v>
      </c>
      <c r="B8" s="18" t="s">
        <v>260</v>
      </c>
      <c r="C8" s="18" t="s">
        <v>260</v>
      </c>
      <c r="D8" s="18" t="s">
        <v>260</v>
      </c>
      <c r="E8" s="18" t="s">
        <v>260</v>
      </c>
      <c r="F8" s="18" t="s">
        <v>260</v>
      </c>
    </row>
    <row r="9" spans="1:6" ht="66.75" customHeight="1">
      <c r="A9" s="120" t="s">
        <v>580</v>
      </c>
      <c r="B9" s="120"/>
      <c r="C9" s="120"/>
      <c r="D9" s="120"/>
      <c r="E9" s="120"/>
      <c r="F9" s="120"/>
    </row>
    <row r="10" spans="1:6" ht="13.5" customHeight="1">
      <c r="A10" s="121" t="s">
        <v>260</v>
      </c>
      <c r="B10" s="121"/>
      <c r="C10" s="121"/>
      <c r="D10" s="121"/>
      <c r="E10" s="121"/>
      <c r="F10" s="121"/>
    </row>
    <row r="11" spans="1:6" ht="18.75" customHeight="1">
      <c r="A11" s="114" t="s">
        <v>31</v>
      </c>
      <c r="B11" s="114" t="s">
        <v>32</v>
      </c>
      <c r="C11" s="114" t="s">
        <v>33</v>
      </c>
      <c r="D11" s="117" t="s">
        <v>116</v>
      </c>
      <c r="E11" s="118"/>
      <c r="F11" s="119"/>
    </row>
    <row r="12" spans="1:6" ht="18.75">
      <c r="A12" s="115"/>
      <c r="B12" s="115" t="s">
        <v>260</v>
      </c>
      <c r="C12" s="115" t="s">
        <v>260</v>
      </c>
      <c r="D12" s="47" t="s">
        <v>259</v>
      </c>
      <c r="E12" s="47" t="s">
        <v>395</v>
      </c>
      <c r="F12" s="47" t="s">
        <v>583</v>
      </c>
    </row>
    <row r="13" spans="1:6" ht="15.75" customHeight="1">
      <c r="A13" s="48">
        <v>1</v>
      </c>
      <c r="B13" s="48">
        <v>2</v>
      </c>
      <c r="C13" s="48">
        <v>3</v>
      </c>
      <c r="D13" s="48">
        <v>4</v>
      </c>
      <c r="E13" s="48">
        <v>5</v>
      </c>
      <c r="F13" s="48">
        <v>6</v>
      </c>
    </row>
    <row r="14" spans="1:6" ht="18.75">
      <c r="A14" s="40" t="s">
        <v>261</v>
      </c>
      <c r="B14" s="34" t="s">
        <v>260</v>
      </c>
      <c r="C14" s="34" t="s">
        <v>260</v>
      </c>
      <c r="D14" s="37">
        <v>912906.02237</v>
      </c>
      <c r="E14" s="37">
        <v>673495.1937</v>
      </c>
      <c r="F14" s="37">
        <v>665082.88373</v>
      </c>
    </row>
    <row r="15" spans="1:6" ht="18" customHeight="1">
      <c r="A15" s="41" t="s">
        <v>490</v>
      </c>
      <c r="B15" s="42" t="s">
        <v>169</v>
      </c>
      <c r="C15" s="42" t="s">
        <v>260</v>
      </c>
      <c r="D15" s="43">
        <v>1065.15542</v>
      </c>
      <c r="E15" s="43" t="s">
        <v>260</v>
      </c>
      <c r="F15" s="43" t="s">
        <v>260</v>
      </c>
    </row>
    <row r="16" spans="1:6" ht="31.5">
      <c r="A16" s="41" t="s">
        <v>567</v>
      </c>
      <c r="B16" s="42" t="s">
        <v>568</v>
      </c>
      <c r="C16" s="42" t="s">
        <v>260</v>
      </c>
      <c r="D16" s="43">
        <v>1010</v>
      </c>
      <c r="E16" s="43" t="s">
        <v>260</v>
      </c>
      <c r="F16" s="43" t="s">
        <v>260</v>
      </c>
    </row>
    <row r="17" spans="1:6" ht="31.5">
      <c r="A17" s="41" t="s">
        <v>592</v>
      </c>
      <c r="B17" s="42" t="s">
        <v>593</v>
      </c>
      <c r="C17" s="42" t="s">
        <v>260</v>
      </c>
      <c r="D17" s="43">
        <v>1010</v>
      </c>
      <c r="E17" s="43" t="s">
        <v>260</v>
      </c>
      <c r="F17" s="43" t="s">
        <v>260</v>
      </c>
    </row>
    <row r="18" spans="1:6" ht="63">
      <c r="A18" s="44" t="s">
        <v>594</v>
      </c>
      <c r="B18" s="45" t="s">
        <v>595</v>
      </c>
      <c r="C18" s="45" t="s">
        <v>260</v>
      </c>
      <c r="D18" s="46">
        <v>1010</v>
      </c>
      <c r="E18" s="46" t="s">
        <v>260</v>
      </c>
      <c r="F18" s="46" t="s">
        <v>260</v>
      </c>
    </row>
    <row r="19" spans="1:6" ht="18.75">
      <c r="A19" s="44" t="s">
        <v>40</v>
      </c>
      <c r="B19" s="45" t="s">
        <v>595</v>
      </c>
      <c r="C19" s="45" t="s">
        <v>41</v>
      </c>
      <c r="D19" s="46">
        <v>1010</v>
      </c>
      <c r="E19" s="46" t="s">
        <v>260</v>
      </c>
      <c r="F19" s="46" t="s">
        <v>260</v>
      </c>
    </row>
    <row r="20" spans="1:6" ht="18.75">
      <c r="A20" s="41" t="s">
        <v>852</v>
      </c>
      <c r="B20" s="42" t="s">
        <v>853</v>
      </c>
      <c r="C20" s="42" t="s">
        <v>260</v>
      </c>
      <c r="D20" s="43">
        <v>55.15542</v>
      </c>
      <c r="E20" s="43" t="s">
        <v>260</v>
      </c>
      <c r="F20" s="43" t="s">
        <v>260</v>
      </c>
    </row>
    <row r="21" spans="1:6" ht="63">
      <c r="A21" s="41" t="s">
        <v>854</v>
      </c>
      <c r="B21" s="42" t="s">
        <v>855</v>
      </c>
      <c r="C21" s="42" t="s">
        <v>260</v>
      </c>
      <c r="D21" s="43">
        <v>55.15542</v>
      </c>
      <c r="E21" s="43" t="s">
        <v>260</v>
      </c>
      <c r="F21" s="43" t="s">
        <v>260</v>
      </c>
    </row>
    <row r="22" spans="1:6" ht="63">
      <c r="A22" s="44" t="s">
        <v>856</v>
      </c>
      <c r="B22" s="45" t="s">
        <v>857</v>
      </c>
      <c r="C22" s="45" t="s">
        <v>260</v>
      </c>
      <c r="D22" s="46">
        <v>55.15542</v>
      </c>
      <c r="E22" s="46" t="s">
        <v>260</v>
      </c>
      <c r="F22" s="46" t="s">
        <v>260</v>
      </c>
    </row>
    <row r="23" spans="1:6" ht="18.75">
      <c r="A23" s="44" t="s">
        <v>40</v>
      </c>
      <c r="B23" s="45" t="s">
        <v>857</v>
      </c>
      <c r="C23" s="45" t="s">
        <v>41</v>
      </c>
      <c r="D23" s="46">
        <v>55.15542</v>
      </c>
      <c r="E23" s="46" t="s">
        <v>260</v>
      </c>
      <c r="F23" s="46" t="s">
        <v>260</v>
      </c>
    </row>
    <row r="24" spans="1:6" ht="36.75" customHeight="1">
      <c r="A24" s="41" t="s">
        <v>66</v>
      </c>
      <c r="B24" s="42" t="s">
        <v>170</v>
      </c>
      <c r="C24" s="42" t="s">
        <v>260</v>
      </c>
      <c r="D24" s="43">
        <v>74233.57077</v>
      </c>
      <c r="E24" s="43">
        <v>42028.93</v>
      </c>
      <c r="F24" s="43">
        <v>26238.8906</v>
      </c>
    </row>
    <row r="25" spans="1:6" ht="47.25">
      <c r="A25" s="41" t="s">
        <v>262</v>
      </c>
      <c r="B25" s="42" t="s">
        <v>171</v>
      </c>
      <c r="C25" s="42" t="s">
        <v>260</v>
      </c>
      <c r="D25" s="43">
        <v>74233.57077</v>
      </c>
      <c r="E25" s="43">
        <v>42028.93</v>
      </c>
      <c r="F25" s="43">
        <v>26238.8906</v>
      </c>
    </row>
    <row r="26" spans="1:6" ht="31.5">
      <c r="A26" s="41" t="s">
        <v>234</v>
      </c>
      <c r="B26" s="42" t="s">
        <v>263</v>
      </c>
      <c r="C26" s="42" t="s">
        <v>260</v>
      </c>
      <c r="D26" s="43">
        <v>14179.73378</v>
      </c>
      <c r="E26" s="43">
        <v>26285.32</v>
      </c>
      <c r="F26" s="43">
        <v>13929.7643</v>
      </c>
    </row>
    <row r="27" spans="1:6" ht="31.5">
      <c r="A27" s="44" t="s">
        <v>217</v>
      </c>
      <c r="B27" s="45" t="s">
        <v>263</v>
      </c>
      <c r="C27" s="45" t="s">
        <v>38</v>
      </c>
      <c r="D27" s="46">
        <v>5326.70348</v>
      </c>
      <c r="E27" s="46">
        <v>10420.3097</v>
      </c>
      <c r="F27" s="46">
        <v>5076.734</v>
      </c>
    </row>
    <row r="28" spans="1:6" ht="47.25">
      <c r="A28" s="44" t="s">
        <v>858</v>
      </c>
      <c r="B28" s="45" t="s">
        <v>807</v>
      </c>
      <c r="C28" s="45" t="s">
        <v>260</v>
      </c>
      <c r="D28" s="46" t="s">
        <v>260</v>
      </c>
      <c r="E28" s="46">
        <v>4070.76788</v>
      </c>
      <c r="F28" s="46" t="s">
        <v>260</v>
      </c>
    </row>
    <row r="29" spans="1:6" ht="31.5">
      <c r="A29" s="44" t="s">
        <v>217</v>
      </c>
      <c r="B29" s="45" t="s">
        <v>807</v>
      </c>
      <c r="C29" s="45" t="s">
        <v>38</v>
      </c>
      <c r="D29" s="46" t="s">
        <v>260</v>
      </c>
      <c r="E29" s="46">
        <v>4070.76788</v>
      </c>
      <c r="F29" s="46" t="s">
        <v>260</v>
      </c>
    </row>
    <row r="30" spans="1:6" ht="31.5">
      <c r="A30" s="44" t="s">
        <v>234</v>
      </c>
      <c r="B30" s="45" t="s">
        <v>555</v>
      </c>
      <c r="C30" s="45" t="s">
        <v>260</v>
      </c>
      <c r="D30" s="46">
        <v>8853.0303</v>
      </c>
      <c r="E30" s="46">
        <v>11794.24242</v>
      </c>
      <c r="F30" s="46">
        <v>8853.0303</v>
      </c>
    </row>
    <row r="31" spans="1:6" ht="31.5">
      <c r="A31" s="44" t="s">
        <v>217</v>
      </c>
      <c r="B31" s="45" t="s">
        <v>555</v>
      </c>
      <c r="C31" s="45" t="s">
        <v>38</v>
      </c>
      <c r="D31" s="46">
        <v>8853.0303</v>
      </c>
      <c r="E31" s="46">
        <v>11794.24242</v>
      </c>
      <c r="F31" s="46">
        <v>8853.0303</v>
      </c>
    </row>
    <row r="32" spans="1:6" ht="31.5">
      <c r="A32" s="41" t="s">
        <v>235</v>
      </c>
      <c r="B32" s="42" t="s">
        <v>236</v>
      </c>
      <c r="C32" s="42" t="s">
        <v>260</v>
      </c>
      <c r="D32" s="43">
        <v>39014.17746</v>
      </c>
      <c r="E32" s="43">
        <v>181.749</v>
      </c>
      <c r="F32" s="43">
        <v>6671.34728</v>
      </c>
    </row>
    <row r="33" spans="1:6" ht="31.5">
      <c r="A33" s="44" t="s">
        <v>217</v>
      </c>
      <c r="B33" s="45" t="s">
        <v>236</v>
      </c>
      <c r="C33" s="45" t="s">
        <v>38</v>
      </c>
      <c r="D33" s="46">
        <v>4995.45018</v>
      </c>
      <c r="E33" s="46">
        <v>181.749</v>
      </c>
      <c r="F33" s="46">
        <v>6671.34728</v>
      </c>
    </row>
    <row r="34" spans="1:6" ht="63">
      <c r="A34" s="44" t="s">
        <v>685</v>
      </c>
      <c r="B34" s="45" t="s">
        <v>686</v>
      </c>
      <c r="C34" s="45" t="s">
        <v>260</v>
      </c>
      <c r="D34" s="46">
        <v>34018.72728</v>
      </c>
      <c r="E34" s="46" t="s">
        <v>260</v>
      </c>
      <c r="F34" s="46" t="s">
        <v>260</v>
      </c>
    </row>
    <row r="35" spans="1:6" ht="31.5">
      <c r="A35" s="44" t="s">
        <v>217</v>
      </c>
      <c r="B35" s="45" t="s">
        <v>686</v>
      </c>
      <c r="C35" s="45" t="s">
        <v>38</v>
      </c>
      <c r="D35" s="46">
        <v>33845.45455</v>
      </c>
      <c r="E35" s="46" t="s">
        <v>260</v>
      </c>
      <c r="F35" s="46" t="s">
        <v>260</v>
      </c>
    </row>
    <row r="36" spans="1:6" ht="18.75">
      <c r="A36" s="44" t="s">
        <v>78</v>
      </c>
      <c r="B36" s="45" t="s">
        <v>686</v>
      </c>
      <c r="C36" s="45" t="s">
        <v>79</v>
      </c>
      <c r="D36" s="46">
        <v>173.27273</v>
      </c>
      <c r="E36" s="46" t="s">
        <v>260</v>
      </c>
      <c r="F36" s="46" t="s">
        <v>260</v>
      </c>
    </row>
    <row r="37" spans="1:6" ht="18.75">
      <c r="A37" s="41" t="s">
        <v>255</v>
      </c>
      <c r="B37" s="42" t="s">
        <v>256</v>
      </c>
      <c r="C37" s="42" t="s">
        <v>260</v>
      </c>
      <c r="D37" s="43">
        <v>845.3369</v>
      </c>
      <c r="E37" s="43">
        <v>735.276</v>
      </c>
      <c r="F37" s="43">
        <v>439.36842</v>
      </c>
    </row>
    <row r="38" spans="1:6" ht="31.5">
      <c r="A38" s="44" t="s">
        <v>217</v>
      </c>
      <c r="B38" s="45" t="s">
        <v>256</v>
      </c>
      <c r="C38" s="45" t="s">
        <v>38</v>
      </c>
      <c r="D38" s="46">
        <v>156.6587</v>
      </c>
      <c r="E38" s="46">
        <v>295.90758</v>
      </c>
      <c r="F38" s="46" t="s">
        <v>260</v>
      </c>
    </row>
    <row r="39" spans="1:6" ht="18.75">
      <c r="A39" s="44" t="s">
        <v>255</v>
      </c>
      <c r="B39" s="45" t="s">
        <v>257</v>
      </c>
      <c r="C39" s="45" t="s">
        <v>260</v>
      </c>
      <c r="D39" s="46">
        <v>688.6782</v>
      </c>
      <c r="E39" s="46">
        <v>439.36842</v>
      </c>
      <c r="F39" s="46">
        <v>439.36842</v>
      </c>
    </row>
    <row r="40" spans="1:6" ht="31.5">
      <c r="A40" s="44" t="s">
        <v>217</v>
      </c>
      <c r="B40" s="45" t="s">
        <v>257</v>
      </c>
      <c r="C40" s="45" t="s">
        <v>38</v>
      </c>
      <c r="D40" s="46">
        <v>688.6782</v>
      </c>
      <c r="E40" s="46">
        <v>439.36842</v>
      </c>
      <c r="F40" s="46">
        <v>439.36842</v>
      </c>
    </row>
    <row r="41" spans="1:6" ht="31.5">
      <c r="A41" s="41" t="s">
        <v>625</v>
      </c>
      <c r="B41" s="42" t="s">
        <v>626</v>
      </c>
      <c r="C41" s="42" t="s">
        <v>260</v>
      </c>
      <c r="D41" s="43">
        <v>4700.825</v>
      </c>
      <c r="E41" s="43">
        <v>447.405</v>
      </c>
      <c r="F41" s="43" t="s">
        <v>260</v>
      </c>
    </row>
    <row r="42" spans="1:6" ht="47.25">
      <c r="A42" s="44" t="s">
        <v>627</v>
      </c>
      <c r="B42" s="45" t="s">
        <v>628</v>
      </c>
      <c r="C42" s="45" t="s">
        <v>260</v>
      </c>
      <c r="D42" s="46">
        <v>4700.825</v>
      </c>
      <c r="E42" s="46">
        <v>447.405</v>
      </c>
      <c r="F42" s="46" t="s">
        <v>260</v>
      </c>
    </row>
    <row r="43" spans="1:6" ht="31.5">
      <c r="A43" s="44" t="s">
        <v>217</v>
      </c>
      <c r="B43" s="45" t="s">
        <v>628</v>
      </c>
      <c r="C43" s="45" t="s">
        <v>38</v>
      </c>
      <c r="D43" s="46">
        <v>4476.168</v>
      </c>
      <c r="E43" s="46">
        <v>447.405</v>
      </c>
      <c r="F43" s="46" t="s">
        <v>260</v>
      </c>
    </row>
    <row r="44" spans="1:6" ht="18.75">
      <c r="A44" s="44" t="s">
        <v>78</v>
      </c>
      <c r="B44" s="45" t="s">
        <v>628</v>
      </c>
      <c r="C44" s="45" t="s">
        <v>79</v>
      </c>
      <c r="D44" s="46">
        <v>224.657</v>
      </c>
      <c r="E44" s="46" t="s">
        <v>260</v>
      </c>
      <c r="F44" s="46" t="s">
        <v>260</v>
      </c>
    </row>
    <row r="45" spans="1:6" ht="18.75">
      <c r="A45" s="41" t="s">
        <v>237</v>
      </c>
      <c r="B45" s="42" t="s">
        <v>238</v>
      </c>
      <c r="C45" s="42" t="s">
        <v>260</v>
      </c>
      <c r="D45" s="43">
        <v>12014.13905</v>
      </c>
      <c r="E45" s="43">
        <v>12500</v>
      </c>
      <c r="F45" s="43">
        <v>5198.4106</v>
      </c>
    </row>
    <row r="46" spans="1:6" ht="31.5">
      <c r="A46" s="44" t="s">
        <v>217</v>
      </c>
      <c r="B46" s="45" t="s">
        <v>238</v>
      </c>
      <c r="C46" s="45" t="s">
        <v>38</v>
      </c>
      <c r="D46" s="46">
        <v>9413.86958</v>
      </c>
      <c r="E46" s="46">
        <v>8356</v>
      </c>
      <c r="F46" s="46">
        <v>1116.1506</v>
      </c>
    </row>
    <row r="47" spans="1:6" ht="63">
      <c r="A47" s="44" t="s">
        <v>687</v>
      </c>
      <c r="B47" s="45" t="s">
        <v>688</v>
      </c>
      <c r="C47" s="45" t="s">
        <v>260</v>
      </c>
      <c r="D47" s="46">
        <v>2600.26947</v>
      </c>
      <c r="E47" s="46">
        <v>4144</v>
      </c>
      <c r="F47" s="46">
        <v>4082.26</v>
      </c>
    </row>
    <row r="48" spans="1:6" ht="31.5">
      <c r="A48" s="44" t="s">
        <v>217</v>
      </c>
      <c r="B48" s="45" t="s">
        <v>688</v>
      </c>
      <c r="C48" s="45" t="s">
        <v>38</v>
      </c>
      <c r="D48" s="46">
        <v>2600.26947</v>
      </c>
      <c r="E48" s="46">
        <v>4144</v>
      </c>
      <c r="F48" s="46">
        <v>4082.26</v>
      </c>
    </row>
    <row r="49" spans="1:6" ht="18.75">
      <c r="A49" s="41" t="s">
        <v>596</v>
      </c>
      <c r="B49" s="42" t="s">
        <v>597</v>
      </c>
      <c r="C49" s="42" t="s">
        <v>260</v>
      </c>
      <c r="D49" s="43">
        <v>3479.35858</v>
      </c>
      <c r="E49" s="43">
        <v>1879.18</v>
      </c>
      <c r="F49" s="43" t="s">
        <v>260</v>
      </c>
    </row>
    <row r="50" spans="1:6" ht="47.25">
      <c r="A50" s="44" t="s">
        <v>859</v>
      </c>
      <c r="B50" s="45" t="s">
        <v>808</v>
      </c>
      <c r="C50" s="45" t="s">
        <v>260</v>
      </c>
      <c r="D50" s="46" t="s">
        <v>260</v>
      </c>
      <c r="E50" s="46">
        <v>1879.18</v>
      </c>
      <c r="F50" s="46" t="s">
        <v>260</v>
      </c>
    </row>
    <row r="51" spans="1:6" ht="31.5">
      <c r="A51" s="44" t="s">
        <v>217</v>
      </c>
      <c r="B51" s="45" t="s">
        <v>808</v>
      </c>
      <c r="C51" s="45" t="s">
        <v>38</v>
      </c>
      <c r="D51" s="46" t="s">
        <v>260</v>
      </c>
      <c r="E51" s="46">
        <v>1879.18</v>
      </c>
      <c r="F51" s="46" t="s">
        <v>260</v>
      </c>
    </row>
    <row r="52" spans="1:6" ht="31.5">
      <c r="A52" s="44" t="s">
        <v>598</v>
      </c>
      <c r="B52" s="45" t="s">
        <v>599</v>
      </c>
      <c r="C52" s="45" t="s">
        <v>260</v>
      </c>
      <c r="D52" s="46">
        <v>3479.35858</v>
      </c>
      <c r="E52" s="46" t="s">
        <v>260</v>
      </c>
      <c r="F52" s="46" t="s">
        <v>260</v>
      </c>
    </row>
    <row r="53" spans="1:6" ht="18.75">
      <c r="A53" s="44" t="s">
        <v>78</v>
      </c>
      <c r="B53" s="45" t="s">
        <v>599</v>
      </c>
      <c r="C53" s="45" t="s">
        <v>79</v>
      </c>
      <c r="D53" s="46">
        <v>3479.35858</v>
      </c>
      <c r="E53" s="46" t="s">
        <v>260</v>
      </c>
      <c r="F53" s="46" t="s">
        <v>260</v>
      </c>
    </row>
    <row r="54" spans="1:6" ht="49.5" customHeight="1">
      <c r="A54" s="41" t="s">
        <v>42</v>
      </c>
      <c r="B54" s="42" t="s">
        <v>172</v>
      </c>
      <c r="C54" s="42" t="s">
        <v>260</v>
      </c>
      <c r="D54" s="43">
        <v>50880.08087</v>
      </c>
      <c r="E54" s="43">
        <v>12397.136</v>
      </c>
      <c r="F54" s="43">
        <v>11897.136</v>
      </c>
    </row>
    <row r="55" spans="1:6" ht="47.25">
      <c r="A55" s="41" t="s">
        <v>408</v>
      </c>
      <c r="B55" s="42" t="s">
        <v>173</v>
      </c>
      <c r="C55" s="42" t="s">
        <v>260</v>
      </c>
      <c r="D55" s="43">
        <v>11806.93619</v>
      </c>
      <c r="E55" s="43">
        <v>10024.337</v>
      </c>
      <c r="F55" s="43">
        <v>10024.337</v>
      </c>
    </row>
    <row r="56" spans="1:6" ht="94.5">
      <c r="A56" s="41" t="s">
        <v>629</v>
      </c>
      <c r="B56" s="42" t="s">
        <v>630</v>
      </c>
      <c r="C56" s="42" t="s">
        <v>260</v>
      </c>
      <c r="D56" s="43">
        <v>161.72719</v>
      </c>
      <c r="E56" s="43" t="s">
        <v>260</v>
      </c>
      <c r="F56" s="43" t="s">
        <v>260</v>
      </c>
    </row>
    <row r="57" spans="1:6" ht="31.5">
      <c r="A57" s="44" t="s">
        <v>217</v>
      </c>
      <c r="B57" s="45" t="s">
        <v>630</v>
      </c>
      <c r="C57" s="45" t="s">
        <v>38</v>
      </c>
      <c r="D57" s="46">
        <v>161.72719</v>
      </c>
      <c r="E57" s="46" t="s">
        <v>260</v>
      </c>
      <c r="F57" s="46" t="s">
        <v>260</v>
      </c>
    </row>
    <row r="58" spans="1:6" ht="31.5">
      <c r="A58" s="41" t="s">
        <v>486</v>
      </c>
      <c r="B58" s="42" t="s">
        <v>487</v>
      </c>
      <c r="C58" s="42" t="s">
        <v>260</v>
      </c>
      <c r="D58" s="43">
        <v>1085.76</v>
      </c>
      <c r="E58" s="43">
        <v>1085.76</v>
      </c>
      <c r="F58" s="43">
        <v>1085.76</v>
      </c>
    </row>
    <row r="59" spans="1:6" ht="78.75">
      <c r="A59" s="44" t="s">
        <v>409</v>
      </c>
      <c r="B59" s="45" t="s">
        <v>239</v>
      </c>
      <c r="C59" s="45" t="s">
        <v>260</v>
      </c>
      <c r="D59" s="46">
        <v>1085.76</v>
      </c>
      <c r="E59" s="46">
        <v>1085.76</v>
      </c>
      <c r="F59" s="46">
        <v>1085.76</v>
      </c>
    </row>
    <row r="60" spans="1:6" ht="31.5">
      <c r="A60" s="44" t="s">
        <v>47</v>
      </c>
      <c r="B60" s="45" t="s">
        <v>239</v>
      </c>
      <c r="C60" s="45" t="s">
        <v>48</v>
      </c>
      <c r="D60" s="46">
        <v>1085.76</v>
      </c>
      <c r="E60" s="46">
        <v>1085.76</v>
      </c>
      <c r="F60" s="46">
        <v>1085.76</v>
      </c>
    </row>
    <row r="61" spans="1:6" ht="94.5">
      <c r="A61" s="41" t="s">
        <v>224</v>
      </c>
      <c r="B61" s="42" t="s">
        <v>225</v>
      </c>
      <c r="C61" s="42" t="s">
        <v>260</v>
      </c>
      <c r="D61" s="43">
        <v>8938.611</v>
      </c>
      <c r="E61" s="43">
        <v>8938.577</v>
      </c>
      <c r="F61" s="43">
        <v>8938.577</v>
      </c>
    </row>
    <row r="62" spans="1:6" ht="94.5">
      <c r="A62" s="44" t="s">
        <v>410</v>
      </c>
      <c r="B62" s="45" t="s">
        <v>240</v>
      </c>
      <c r="C62" s="45" t="s">
        <v>260</v>
      </c>
      <c r="D62" s="46">
        <v>4722.611</v>
      </c>
      <c r="E62" s="46">
        <v>3737.845</v>
      </c>
      <c r="F62" s="46">
        <v>3737.845</v>
      </c>
    </row>
    <row r="63" spans="1:6" ht="33.75" customHeight="1">
      <c r="A63" s="44" t="s">
        <v>226</v>
      </c>
      <c r="B63" s="45" t="s">
        <v>240</v>
      </c>
      <c r="C63" s="45" t="s">
        <v>44</v>
      </c>
      <c r="D63" s="46">
        <v>4722.611</v>
      </c>
      <c r="E63" s="46">
        <v>3737.845</v>
      </c>
      <c r="F63" s="46">
        <v>3737.845</v>
      </c>
    </row>
    <row r="64" spans="1:6" ht="94.5">
      <c r="A64" s="44" t="s">
        <v>410</v>
      </c>
      <c r="B64" s="45" t="s">
        <v>206</v>
      </c>
      <c r="C64" s="45" t="s">
        <v>260</v>
      </c>
      <c r="D64" s="46">
        <v>4216</v>
      </c>
      <c r="E64" s="46">
        <v>5200.732</v>
      </c>
      <c r="F64" s="46">
        <v>5200.732</v>
      </c>
    </row>
    <row r="65" spans="1:6" ht="33" customHeight="1">
      <c r="A65" s="44" t="s">
        <v>226</v>
      </c>
      <c r="B65" s="45" t="s">
        <v>206</v>
      </c>
      <c r="C65" s="45" t="s">
        <v>44</v>
      </c>
      <c r="D65" s="46">
        <v>4216</v>
      </c>
      <c r="E65" s="46">
        <v>5200.732</v>
      </c>
      <c r="F65" s="46">
        <v>5200.732</v>
      </c>
    </row>
    <row r="66" spans="1:6" ht="31.5">
      <c r="A66" s="41" t="s">
        <v>722</v>
      </c>
      <c r="B66" s="42" t="s">
        <v>723</v>
      </c>
      <c r="C66" s="42" t="s">
        <v>260</v>
      </c>
      <c r="D66" s="43">
        <v>1620.838</v>
      </c>
      <c r="E66" s="43" t="s">
        <v>260</v>
      </c>
      <c r="F66" s="43" t="s">
        <v>260</v>
      </c>
    </row>
    <row r="67" spans="1:6" ht="31.5">
      <c r="A67" s="44" t="s">
        <v>724</v>
      </c>
      <c r="B67" s="45" t="s">
        <v>725</v>
      </c>
      <c r="C67" s="45" t="s">
        <v>260</v>
      </c>
      <c r="D67" s="46">
        <v>1620.838</v>
      </c>
      <c r="E67" s="46" t="s">
        <v>260</v>
      </c>
      <c r="F67" s="46" t="s">
        <v>260</v>
      </c>
    </row>
    <row r="68" spans="1:6" ht="18.75">
      <c r="A68" s="44" t="s">
        <v>78</v>
      </c>
      <c r="B68" s="45" t="s">
        <v>725</v>
      </c>
      <c r="C68" s="45" t="s">
        <v>79</v>
      </c>
      <c r="D68" s="46">
        <v>1620.838</v>
      </c>
      <c r="E68" s="46" t="s">
        <v>260</v>
      </c>
      <c r="F68" s="46" t="s">
        <v>260</v>
      </c>
    </row>
    <row r="69" spans="1:6" ht="47.25">
      <c r="A69" s="41" t="s">
        <v>43</v>
      </c>
      <c r="B69" s="42" t="s">
        <v>174</v>
      </c>
      <c r="C69" s="42" t="s">
        <v>260</v>
      </c>
      <c r="D69" s="43">
        <v>36935.79169</v>
      </c>
      <c r="E69" s="43">
        <v>500</v>
      </c>
      <c r="F69" s="43" t="s">
        <v>260</v>
      </c>
    </row>
    <row r="70" spans="1:6" ht="31.5">
      <c r="A70" s="41" t="s">
        <v>549</v>
      </c>
      <c r="B70" s="42" t="s">
        <v>550</v>
      </c>
      <c r="C70" s="42" t="s">
        <v>260</v>
      </c>
      <c r="D70" s="43">
        <v>24080.92627</v>
      </c>
      <c r="E70" s="43" t="s">
        <v>260</v>
      </c>
      <c r="F70" s="43" t="s">
        <v>260</v>
      </c>
    </row>
    <row r="71" spans="1:6" ht="31.5">
      <c r="A71" s="44" t="s">
        <v>217</v>
      </c>
      <c r="B71" s="45" t="s">
        <v>550</v>
      </c>
      <c r="C71" s="45" t="s">
        <v>38</v>
      </c>
      <c r="D71" s="46">
        <v>22100.70085</v>
      </c>
      <c r="E71" s="46" t="s">
        <v>260</v>
      </c>
      <c r="F71" s="46" t="s">
        <v>260</v>
      </c>
    </row>
    <row r="72" spans="1:6" ht="141.75">
      <c r="A72" s="44" t="s">
        <v>551</v>
      </c>
      <c r="B72" s="45" t="s">
        <v>552</v>
      </c>
      <c r="C72" s="45" t="s">
        <v>260</v>
      </c>
      <c r="D72" s="46">
        <v>1980.22542</v>
      </c>
      <c r="E72" s="46" t="s">
        <v>260</v>
      </c>
      <c r="F72" s="46" t="s">
        <v>260</v>
      </c>
    </row>
    <row r="73" spans="1:6" ht="18.75">
      <c r="A73" s="44" t="s">
        <v>78</v>
      </c>
      <c r="B73" s="45" t="s">
        <v>552</v>
      </c>
      <c r="C73" s="45" t="s">
        <v>79</v>
      </c>
      <c r="D73" s="46">
        <v>1980.22542</v>
      </c>
      <c r="E73" s="46" t="s">
        <v>260</v>
      </c>
      <c r="F73" s="46" t="s">
        <v>260</v>
      </c>
    </row>
    <row r="74" spans="1:6" ht="31.5">
      <c r="A74" s="41" t="s">
        <v>67</v>
      </c>
      <c r="B74" s="42" t="s">
        <v>153</v>
      </c>
      <c r="C74" s="42" t="s">
        <v>260</v>
      </c>
      <c r="D74" s="43">
        <v>3115.13367</v>
      </c>
      <c r="E74" s="43" t="s">
        <v>260</v>
      </c>
      <c r="F74" s="43" t="s">
        <v>260</v>
      </c>
    </row>
    <row r="75" spans="1:6" ht="31.5">
      <c r="A75" s="44" t="s">
        <v>217</v>
      </c>
      <c r="B75" s="45" t="s">
        <v>153</v>
      </c>
      <c r="C75" s="45" t="s">
        <v>38</v>
      </c>
      <c r="D75" s="46">
        <v>3115.13367</v>
      </c>
      <c r="E75" s="46" t="s">
        <v>260</v>
      </c>
      <c r="F75" s="46" t="s">
        <v>260</v>
      </c>
    </row>
    <row r="76" spans="1:6" ht="31.5">
      <c r="A76" s="41" t="s">
        <v>244</v>
      </c>
      <c r="B76" s="42" t="s">
        <v>245</v>
      </c>
      <c r="C76" s="42" t="s">
        <v>260</v>
      </c>
      <c r="D76" s="43">
        <v>888.896</v>
      </c>
      <c r="E76" s="43" t="s">
        <v>260</v>
      </c>
      <c r="F76" s="43" t="s">
        <v>260</v>
      </c>
    </row>
    <row r="77" spans="1:6" ht="47.25">
      <c r="A77" s="44" t="s">
        <v>411</v>
      </c>
      <c r="B77" s="45" t="s">
        <v>522</v>
      </c>
      <c r="C77" s="45" t="s">
        <v>260</v>
      </c>
      <c r="D77" s="46">
        <v>888.896</v>
      </c>
      <c r="E77" s="46" t="s">
        <v>260</v>
      </c>
      <c r="F77" s="46" t="s">
        <v>260</v>
      </c>
    </row>
    <row r="78" spans="1:6" ht="18.75">
      <c r="A78" s="44" t="s">
        <v>78</v>
      </c>
      <c r="B78" s="45" t="s">
        <v>522</v>
      </c>
      <c r="C78" s="45" t="s">
        <v>79</v>
      </c>
      <c r="D78" s="46">
        <v>888.896</v>
      </c>
      <c r="E78" s="46" t="s">
        <v>260</v>
      </c>
      <c r="F78" s="46" t="s">
        <v>260</v>
      </c>
    </row>
    <row r="79" spans="1:6" ht="31.5">
      <c r="A79" s="41" t="s">
        <v>619</v>
      </c>
      <c r="B79" s="42" t="s">
        <v>620</v>
      </c>
      <c r="C79" s="42" t="s">
        <v>260</v>
      </c>
      <c r="D79" s="43">
        <v>640</v>
      </c>
      <c r="E79" s="43" t="s">
        <v>260</v>
      </c>
      <c r="F79" s="43" t="s">
        <v>260</v>
      </c>
    </row>
    <row r="80" spans="1:6" ht="31.5">
      <c r="A80" s="44" t="s">
        <v>217</v>
      </c>
      <c r="B80" s="45" t="s">
        <v>620</v>
      </c>
      <c r="C80" s="45" t="s">
        <v>38</v>
      </c>
      <c r="D80" s="46">
        <v>440</v>
      </c>
      <c r="E80" s="46" t="s">
        <v>260</v>
      </c>
      <c r="F80" s="46" t="s">
        <v>260</v>
      </c>
    </row>
    <row r="81" spans="1:6" ht="31.5">
      <c r="A81" s="44" t="s">
        <v>619</v>
      </c>
      <c r="B81" s="45" t="s">
        <v>631</v>
      </c>
      <c r="C81" s="45" t="s">
        <v>260</v>
      </c>
      <c r="D81" s="46">
        <v>200</v>
      </c>
      <c r="E81" s="46" t="s">
        <v>260</v>
      </c>
      <c r="F81" s="46" t="s">
        <v>260</v>
      </c>
    </row>
    <row r="82" spans="1:6" ht="18.75">
      <c r="A82" s="44" t="s">
        <v>78</v>
      </c>
      <c r="B82" s="45" t="s">
        <v>631</v>
      </c>
      <c r="C82" s="45" t="s">
        <v>79</v>
      </c>
      <c r="D82" s="46">
        <v>200</v>
      </c>
      <c r="E82" s="46" t="s">
        <v>260</v>
      </c>
      <c r="F82" s="46" t="s">
        <v>260</v>
      </c>
    </row>
    <row r="83" spans="1:6" ht="31.5">
      <c r="A83" s="41" t="s">
        <v>241</v>
      </c>
      <c r="B83" s="42" t="s">
        <v>242</v>
      </c>
      <c r="C83" s="42" t="s">
        <v>260</v>
      </c>
      <c r="D83" s="43">
        <v>6581.90419</v>
      </c>
      <c r="E83" s="43" t="s">
        <v>260</v>
      </c>
      <c r="F83" s="43" t="s">
        <v>260</v>
      </c>
    </row>
    <row r="84" spans="1:6" ht="31.5">
      <c r="A84" s="44" t="s">
        <v>217</v>
      </c>
      <c r="B84" s="45" t="s">
        <v>242</v>
      </c>
      <c r="C84" s="45" t="s">
        <v>38</v>
      </c>
      <c r="D84" s="46">
        <v>4483.72859</v>
      </c>
      <c r="E84" s="46" t="s">
        <v>260</v>
      </c>
      <c r="F84" s="46" t="s">
        <v>260</v>
      </c>
    </row>
    <row r="85" spans="1:6" ht="31.5">
      <c r="A85" s="44" t="s">
        <v>726</v>
      </c>
      <c r="B85" s="45" t="s">
        <v>727</v>
      </c>
      <c r="C85" s="45" t="s">
        <v>260</v>
      </c>
      <c r="D85" s="46">
        <v>2098.1756</v>
      </c>
      <c r="E85" s="46" t="s">
        <v>260</v>
      </c>
      <c r="F85" s="46" t="s">
        <v>260</v>
      </c>
    </row>
    <row r="86" spans="1:6" ht="18.75">
      <c r="A86" s="44" t="s">
        <v>78</v>
      </c>
      <c r="B86" s="45" t="s">
        <v>727</v>
      </c>
      <c r="C86" s="45" t="s">
        <v>79</v>
      </c>
      <c r="D86" s="46">
        <v>2098.1756</v>
      </c>
      <c r="E86" s="46" t="s">
        <v>260</v>
      </c>
      <c r="F86" s="46" t="s">
        <v>260</v>
      </c>
    </row>
    <row r="87" spans="1:6" ht="47.25">
      <c r="A87" s="41" t="s">
        <v>809</v>
      </c>
      <c r="B87" s="42" t="s">
        <v>553</v>
      </c>
      <c r="C87" s="42" t="s">
        <v>260</v>
      </c>
      <c r="D87" s="43">
        <v>25.5</v>
      </c>
      <c r="E87" s="43">
        <v>500</v>
      </c>
      <c r="F87" s="43" t="s">
        <v>260</v>
      </c>
    </row>
    <row r="88" spans="1:6" ht="31.5">
      <c r="A88" s="44" t="s">
        <v>217</v>
      </c>
      <c r="B88" s="45" t="s">
        <v>553</v>
      </c>
      <c r="C88" s="45" t="s">
        <v>38</v>
      </c>
      <c r="D88" s="46">
        <v>25.5</v>
      </c>
      <c r="E88" s="46" t="s">
        <v>260</v>
      </c>
      <c r="F88" s="46" t="s">
        <v>260</v>
      </c>
    </row>
    <row r="89" spans="1:6" ht="47.25">
      <c r="A89" s="44" t="s">
        <v>860</v>
      </c>
      <c r="B89" s="45" t="s">
        <v>861</v>
      </c>
      <c r="C89" s="45" t="s">
        <v>260</v>
      </c>
      <c r="D89" s="46" t="s">
        <v>260</v>
      </c>
      <c r="E89" s="46">
        <v>500</v>
      </c>
      <c r="F89" s="46" t="s">
        <v>260</v>
      </c>
    </row>
    <row r="90" spans="1:6" ht="31.5">
      <c r="A90" s="44" t="s">
        <v>217</v>
      </c>
      <c r="B90" s="45" t="s">
        <v>861</v>
      </c>
      <c r="C90" s="45" t="s">
        <v>38</v>
      </c>
      <c r="D90" s="46" t="s">
        <v>260</v>
      </c>
      <c r="E90" s="46">
        <v>500</v>
      </c>
      <c r="F90" s="46" t="s">
        <v>260</v>
      </c>
    </row>
    <row r="91" spans="1:6" ht="18.75">
      <c r="A91" s="41" t="s">
        <v>632</v>
      </c>
      <c r="B91" s="42" t="s">
        <v>633</v>
      </c>
      <c r="C91" s="42" t="s">
        <v>260</v>
      </c>
      <c r="D91" s="43">
        <v>1347.87456</v>
      </c>
      <c r="E91" s="43" t="s">
        <v>260</v>
      </c>
      <c r="F91" s="43" t="s">
        <v>260</v>
      </c>
    </row>
    <row r="92" spans="1:6" ht="110.25">
      <c r="A92" s="44" t="s">
        <v>634</v>
      </c>
      <c r="B92" s="45" t="s">
        <v>635</v>
      </c>
      <c r="C92" s="45" t="s">
        <v>260</v>
      </c>
      <c r="D92" s="46">
        <v>1347.87456</v>
      </c>
      <c r="E92" s="46" t="s">
        <v>260</v>
      </c>
      <c r="F92" s="46" t="s">
        <v>260</v>
      </c>
    </row>
    <row r="93" spans="1:6" ht="31.5">
      <c r="A93" s="44" t="s">
        <v>217</v>
      </c>
      <c r="B93" s="45" t="s">
        <v>635</v>
      </c>
      <c r="C93" s="45" t="s">
        <v>38</v>
      </c>
      <c r="D93" s="46">
        <v>1347.87456</v>
      </c>
      <c r="E93" s="46" t="s">
        <v>260</v>
      </c>
      <c r="F93" s="46" t="s">
        <v>260</v>
      </c>
    </row>
    <row r="94" spans="1:6" ht="63">
      <c r="A94" s="41" t="s">
        <v>412</v>
      </c>
      <c r="B94" s="42" t="s">
        <v>413</v>
      </c>
      <c r="C94" s="42" t="s">
        <v>260</v>
      </c>
      <c r="D94" s="43">
        <v>255.557</v>
      </c>
      <c r="E94" s="43" t="s">
        <v>260</v>
      </c>
      <c r="F94" s="43" t="s">
        <v>260</v>
      </c>
    </row>
    <row r="95" spans="1:6" ht="63">
      <c r="A95" s="44" t="s">
        <v>412</v>
      </c>
      <c r="B95" s="45" t="s">
        <v>523</v>
      </c>
      <c r="C95" s="45" t="s">
        <v>260</v>
      </c>
      <c r="D95" s="46">
        <v>255.557</v>
      </c>
      <c r="E95" s="46" t="s">
        <v>260</v>
      </c>
      <c r="F95" s="46" t="s">
        <v>260</v>
      </c>
    </row>
    <row r="96" spans="1:6" ht="18.75">
      <c r="A96" s="44" t="s">
        <v>78</v>
      </c>
      <c r="B96" s="45" t="s">
        <v>523</v>
      </c>
      <c r="C96" s="45" t="s">
        <v>79</v>
      </c>
      <c r="D96" s="46">
        <v>255.557</v>
      </c>
      <c r="E96" s="46" t="s">
        <v>260</v>
      </c>
      <c r="F96" s="46" t="s">
        <v>260</v>
      </c>
    </row>
    <row r="97" spans="1:6" ht="31.5">
      <c r="A97" s="41" t="s">
        <v>264</v>
      </c>
      <c r="B97" s="42" t="s">
        <v>265</v>
      </c>
      <c r="C97" s="42" t="s">
        <v>260</v>
      </c>
      <c r="D97" s="43">
        <v>83.36899</v>
      </c>
      <c r="E97" s="43">
        <v>1.816</v>
      </c>
      <c r="F97" s="43">
        <v>1.816</v>
      </c>
    </row>
    <row r="98" spans="1:6" ht="31.5">
      <c r="A98" s="41" t="s">
        <v>636</v>
      </c>
      <c r="B98" s="42" t="s">
        <v>637</v>
      </c>
      <c r="C98" s="42" t="s">
        <v>260</v>
      </c>
      <c r="D98" s="43">
        <v>81.55299</v>
      </c>
      <c r="E98" s="43" t="s">
        <v>260</v>
      </c>
      <c r="F98" s="43" t="s">
        <v>260</v>
      </c>
    </row>
    <row r="99" spans="1:6" ht="63">
      <c r="A99" s="44" t="s">
        <v>638</v>
      </c>
      <c r="B99" s="45" t="s">
        <v>639</v>
      </c>
      <c r="C99" s="45" t="s">
        <v>260</v>
      </c>
      <c r="D99" s="46">
        <v>81.55299</v>
      </c>
      <c r="E99" s="46" t="s">
        <v>260</v>
      </c>
      <c r="F99" s="46" t="s">
        <v>260</v>
      </c>
    </row>
    <row r="100" spans="1:6" ht="31.5">
      <c r="A100" s="44" t="s">
        <v>217</v>
      </c>
      <c r="B100" s="45" t="s">
        <v>639</v>
      </c>
      <c r="C100" s="45" t="s">
        <v>38</v>
      </c>
      <c r="D100" s="46">
        <v>81.55299</v>
      </c>
      <c r="E100" s="46" t="s">
        <v>260</v>
      </c>
      <c r="F100" s="46" t="s">
        <v>260</v>
      </c>
    </row>
    <row r="101" spans="1:6" ht="31.5">
      <c r="A101" s="41" t="s">
        <v>414</v>
      </c>
      <c r="B101" s="42" t="s">
        <v>415</v>
      </c>
      <c r="C101" s="42" t="s">
        <v>260</v>
      </c>
      <c r="D101" s="43">
        <v>1.816</v>
      </c>
      <c r="E101" s="43">
        <v>1.816</v>
      </c>
      <c r="F101" s="43">
        <v>1.816</v>
      </c>
    </row>
    <row r="102" spans="1:6" ht="31.5">
      <c r="A102" s="44" t="s">
        <v>414</v>
      </c>
      <c r="B102" s="45" t="s">
        <v>416</v>
      </c>
      <c r="C102" s="45" t="s">
        <v>260</v>
      </c>
      <c r="D102" s="46">
        <v>1.816</v>
      </c>
      <c r="E102" s="46">
        <v>1.816</v>
      </c>
      <c r="F102" s="46">
        <v>1.816</v>
      </c>
    </row>
    <row r="103" spans="1:6" ht="31.5">
      <c r="A103" s="44" t="s">
        <v>217</v>
      </c>
      <c r="B103" s="45" t="s">
        <v>416</v>
      </c>
      <c r="C103" s="45" t="s">
        <v>38</v>
      </c>
      <c r="D103" s="46">
        <v>1.816</v>
      </c>
      <c r="E103" s="46">
        <v>1.816</v>
      </c>
      <c r="F103" s="46">
        <v>1.816</v>
      </c>
    </row>
    <row r="104" spans="1:6" ht="31.5">
      <c r="A104" s="41" t="s">
        <v>417</v>
      </c>
      <c r="B104" s="42" t="s">
        <v>418</v>
      </c>
      <c r="C104" s="42" t="s">
        <v>260</v>
      </c>
      <c r="D104" s="43">
        <v>1342.571</v>
      </c>
      <c r="E104" s="43">
        <v>1331.452</v>
      </c>
      <c r="F104" s="43">
        <v>1331.452</v>
      </c>
    </row>
    <row r="105" spans="1:6" ht="47.25">
      <c r="A105" s="41" t="s">
        <v>419</v>
      </c>
      <c r="B105" s="42" t="s">
        <v>420</v>
      </c>
      <c r="C105" s="42" t="s">
        <v>260</v>
      </c>
      <c r="D105" s="43">
        <v>1342.571</v>
      </c>
      <c r="E105" s="43">
        <v>1331.452</v>
      </c>
      <c r="F105" s="43">
        <v>1331.452</v>
      </c>
    </row>
    <row r="106" spans="1:6" ht="33" customHeight="1">
      <c r="A106" s="44" t="s">
        <v>421</v>
      </c>
      <c r="B106" s="45" t="s">
        <v>422</v>
      </c>
      <c r="C106" s="45" t="s">
        <v>260</v>
      </c>
      <c r="D106" s="46">
        <v>1342.571</v>
      </c>
      <c r="E106" s="46">
        <v>1331.452</v>
      </c>
      <c r="F106" s="46">
        <v>1331.452</v>
      </c>
    </row>
    <row r="107" spans="1:6" ht="47.25">
      <c r="A107" s="44" t="s">
        <v>55</v>
      </c>
      <c r="B107" s="45" t="s">
        <v>422</v>
      </c>
      <c r="C107" s="45" t="s">
        <v>51</v>
      </c>
      <c r="D107" s="46">
        <v>1342.571</v>
      </c>
      <c r="E107" s="46">
        <v>1331.452</v>
      </c>
      <c r="F107" s="46">
        <v>1331.452</v>
      </c>
    </row>
    <row r="108" spans="1:6" ht="31.5">
      <c r="A108" s="41" t="s">
        <v>423</v>
      </c>
      <c r="B108" s="42" t="s">
        <v>424</v>
      </c>
      <c r="C108" s="42" t="s">
        <v>260</v>
      </c>
      <c r="D108" s="43">
        <v>711.413</v>
      </c>
      <c r="E108" s="43">
        <v>539.531</v>
      </c>
      <c r="F108" s="43">
        <v>539.531</v>
      </c>
    </row>
    <row r="109" spans="1:6" ht="63">
      <c r="A109" s="41" t="s">
        <v>425</v>
      </c>
      <c r="B109" s="42" t="s">
        <v>426</v>
      </c>
      <c r="C109" s="42" t="s">
        <v>260</v>
      </c>
      <c r="D109" s="43">
        <v>711.413</v>
      </c>
      <c r="E109" s="43">
        <v>539.531</v>
      </c>
      <c r="F109" s="43">
        <v>539.531</v>
      </c>
    </row>
    <row r="110" spans="1:6" ht="80.25" customHeight="1">
      <c r="A110" s="44" t="s">
        <v>427</v>
      </c>
      <c r="B110" s="45" t="s">
        <v>428</v>
      </c>
      <c r="C110" s="45" t="s">
        <v>260</v>
      </c>
      <c r="D110" s="46">
        <v>711.413</v>
      </c>
      <c r="E110" s="46">
        <v>539.531</v>
      </c>
      <c r="F110" s="46">
        <v>539.531</v>
      </c>
    </row>
    <row r="111" spans="1:6" ht="79.5" customHeight="1">
      <c r="A111" s="44" t="s">
        <v>36</v>
      </c>
      <c r="B111" s="45" t="s">
        <v>428</v>
      </c>
      <c r="C111" s="45" t="s">
        <v>37</v>
      </c>
      <c r="D111" s="46">
        <v>79.919</v>
      </c>
      <c r="E111" s="46" t="s">
        <v>260</v>
      </c>
      <c r="F111" s="46" t="s">
        <v>260</v>
      </c>
    </row>
    <row r="112" spans="1:6" ht="31.5">
      <c r="A112" s="44" t="s">
        <v>217</v>
      </c>
      <c r="B112" s="45" t="s">
        <v>428</v>
      </c>
      <c r="C112" s="45" t="s">
        <v>38</v>
      </c>
      <c r="D112" s="46">
        <v>631.494</v>
      </c>
      <c r="E112" s="46">
        <v>539.531</v>
      </c>
      <c r="F112" s="46">
        <v>539.531</v>
      </c>
    </row>
    <row r="113" spans="1:6" ht="31.5">
      <c r="A113" s="41" t="s">
        <v>69</v>
      </c>
      <c r="B113" s="42" t="s">
        <v>175</v>
      </c>
      <c r="C113" s="42" t="s">
        <v>260</v>
      </c>
      <c r="D113" s="43">
        <v>448895.72098</v>
      </c>
      <c r="E113" s="43">
        <v>399461.13533</v>
      </c>
      <c r="F113" s="43">
        <v>401038.03836</v>
      </c>
    </row>
    <row r="114" spans="1:6" ht="31.5">
      <c r="A114" s="41" t="s">
        <v>70</v>
      </c>
      <c r="B114" s="42" t="s">
        <v>176</v>
      </c>
      <c r="C114" s="42" t="s">
        <v>260</v>
      </c>
      <c r="D114" s="43">
        <v>148618.26432</v>
      </c>
      <c r="E114" s="43">
        <v>128163.34153</v>
      </c>
      <c r="F114" s="43">
        <v>128163.34153</v>
      </c>
    </row>
    <row r="115" spans="1:6" ht="47.25">
      <c r="A115" s="41" t="s">
        <v>71</v>
      </c>
      <c r="B115" s="42" t="s">
        <v>154</v>
      </c>
      <c r="C115" s="42" t="s">
        <v>260</v>
      </c>
      <c r="D115" s="43">
        <v>143960.86639</v>
      </c>
      <c r="E115" s="43">
        <v>125534.84153</v>
      </c>
      <c r="F115" s="43">
        <v>125534.84153</v>
      </c>
    </row>
    <row r="116" spans="1:6" ht="47.25">
      <c r="A116" s="44" t="s">
        <v>55</v>
      </c>
      <c r="B116" s="45" t="s">
        <v>154</v>
      </c>
      <c r="C116" s="45" t="s">
        <v>51</v>
      </c>
      <c r="D116" s="46">
        <v>34731.52043</v>
      </c>
      <c r="E116" s="46">
        <v>30293.682</v>
      </c>
      <c r="F116" s="46">
        <v>30293.682</v>
      </c>
    </row>
    <row r="117" spans="1:6" ht="63">
      <c r="A117" s="44" t="s">
        <v>103</v>
      </c>
      <c r="B117" s="45" t="s">
        <v>155</v>
      </c>
      <c r="C117" s="45" t="s">
        <v>260</v>
      </c>
      <c r="D117" s="46">
        <v>107793.99243</v>
      </c>
      <c r="E117" s="46">
        <v>93805.806</v>
      </c>
      <c r="F117" s="46">
        <v>93805.806</v>
      </c>
    </row>
    <row r="118" spans="1:6" ht="47.25">
      <c r="A118" s="44" t="s">
        <v>55</v>
      </c>
      <c r="B118" s="45" t="s">
        <v>155</v>
      </c>
      <c r="C118" s="45" t="s">
        <v>51</v>
      </c>
      <c r="D118" s="46">
        <v>107793.99243</v>
      </c>
      <c r="E118" s="46">
        <v>93805.806</v>
      </c>
      <c r="F118" s="46">
        <v>93805.806</v>
      </c>
    </row>
    <row r="119" spans="1:6" ht="63">
      <c r="A119" s="44" t="s">
        <v>429</v>
      </c>
      <c r="B119" s="45" t="s">
        <v>570</v>
      </c>
      <c r="C119" s="45" t="s">
        <v>260</v>
      </c>
      <c r="D119" s="46">
        <v>1435.35353</v>
      </c>
      <c r="E119" s="46">
        <v>1435.35353</v>
      </c>
      <c r="F119" s="46">
        <v>1435.35353</v>
      </c>
    </row>
    <row r="120" spans="1:6" ht="47.25">
      <c r="A120" s="44" t="s">
        <v>55</v>
      </c>
      <c r="B120" s="45" t="s">
        <v>570</v>
      </c>
      <c r="C120" s="45" t="s">
        <v>51</v>
      </c>
      <c r="D120" s="46">
        <v>1435.35353</v>
      </c>
      <c r="E120" s="46">
        <v>1435.35353</v>
      </c>
      <c r="F120" s="46">
        <v>1435.35353</v>
      </c>
    </row>
    <row r="121" spans="1:6" ht="31.5">
      <c r="A121" s="41" t="s">
        <v>574</v>
      </c>
      <c r="B121" s="42" t="s">
        <v>575</v>
      </c>
      <c r="C121" s="42" t="s">
        <v>260</v>
      </c>
      <c r="D121" s="43">
        <v>499.20562</v>
      </c>
      <c r="E121" s="43" t="s">
        <v>260</v>
      </c>
      <c r="F121" s="43" t="s">
        <v>260</v>
      </c>
    </row>
    <row r="122" spans="1:6" ht="110.25">
      <c r="A122" s="44" t="s">
        <v>576</v>
      </c>
      <c r="B122" s="45" t="s">
        <v>577</v>
      </c>
      <c r="C122" s="45" t="s">
        <v>260</v>
      </c>
      <c r="D122" s="46">
        <v>499.20562</v>
      </c>
      <c r="E122" s="46" t="s">
        <v>260</v>
      </c>
      <c r="F122" s="46" t="s">
        <v>260</v>
      </c>
    </row>
    <row r="123" spans="1:6" ht="47.25">
      <c r="A123" s="44" t="s">
        <v>55</v>
      </c>
      <c r="B123" s="45" t="s">
        <v>577</v>
      </c>
      <c r="C123" s="45" t="s">
        <v>51</v>
      </c>
      <c r="D123" s="46">
        <v>499.20562</v>
      </c>
      <c r="E123" s="46" t="s">
        <v>260</v>
      </c>
      <c r="F123" s="46" t="s">
        <v>260</v>
      </c>
    </row>
    <row r="124" spans="1:6" ht="103.5" customHeight="1">
      <c r="A124" s="41" t="s">
        <v>114</v>
      </c>
      <c r="B124" s="42" t="s">
        <v>177</v>
      </c>
      <c r="C124" s="42" t="s">
        <v>260</v>
      </c>
      <c r="D124" s="43">
        <v>2149.8</v>
      </c>
      <c r="E124" s="43">
        <v>2533.7</v>
      </c>
      <c r="F124" s="43">
        <v>2533.7</v>
      </c>
    </row>
    <row r="125" spans="1:6" ht="92.25" customHeight="1">
      <c r="A125" s="44" t="s">
        <v>114</v>
      </c>
      <c r="B125" s="45" t="s">
        <v>156</v>
      </c>
      <c r="C125" s="45" t="s">
        <v>260</v>
      </c>
      <c r="D125" s="46">
        <v>2149.8</v>
      </c>
      <c r="E125" s="46">
        <v>2533.7</v>
      </c>
      <c r="F125" s="46">
        <v>2533.7</v>
      </c>
    </row>
    <row r="126" spans="1:6" ht="47.25">
      <c r="A126" s="44" t="s">
        <v>55</v>
      </c>
      <c r="B126" s="45" t="s">
        <v>156</v>
      </c>
      <c r="C126" s="45" t="s">
        <v>51</v>
      </c>
      <c r="D126" s="46">
        <v>2149.8</v>
      </c>
      <c r="E126" s="46">
        <v>2533.7</v>
      </c>
      <c r="F126" s="46">
        <v>2533.7</v>
      </c>
    </row>
    <row r="127" spans="1:6" ht="31.5">
      <c r="A127" s="41" t="s">
        <v>561</v>
      </c>
      <c r="B127" s="42" t="s">
        <v>562</v>
      </c>
      <c r="C127" s="42" t="s">
        <v>260</v>
      </c>
      <c r="D127" s="43">
        <v>1913.59231</v>
      </c>
      <c r="E127" s="43" t="s">
        <v>260</v>
      </c>
      <c r="F127" s="43" t="s">
        <v>260</v>
      </c>
    </row>
    <row r="128" spans="1:6" ht="47.25">
      <c r="A128" s="44" t="s">
        <v>55</v>
      </c>
      <c r="B128" s="45" t="s">
        <v>562</v>
      </c>
      <c r="C128" s="45" t="s">
        <v>51</v>
      </c>
      <c r="D128" s="46">
        <v>143.44575</v>
      </c>
      <c r="E128" s="46" t="s">
        <v>260</v>
      </c>
      <c r="F128" s="46" t="s">
        <v>260</v>
      </c>
    </row>
    <row r="129" spans="1:6" ht="47.25">
      <c r="A129" s="44" t="s">
        <v>346</v>
      </c>
      <c r="B129" s="45" t="s">
        <v>563</v>
      </c>
      <c r="C129" s="45" t="s">
        <v>260</v>
      </c>
      <c r="D129" s="46">
        <v>1047.64656</v>
      </c>
      <c r="E129" s="46" t="s">
        <v>260</v>
      </c>
      <c r="F129" s="46" t="s">
        <v>260</v>
      </c>
    </row>
    <row r="130" spans="1:6" ht="47.25">
      <c r="A130" s="44" t="s">
        <v>55</v>
      </c>
      <c r="B130" s="45" t="s">
        <v>563</v>
      </c>
      <c r="C130" s="45" t="s">
        <v>51</v>
      </c>
      <c r="D130" s="46">
        <v>1047.64656</v>
      </c>
      <c r="E130" s="46" t="s">
        <v>260</v>
      </c>
      <c r="F130" s="46" t="s">
        <v>260</v>
      </c>
    </row>
    <row r="131" spans="1:6" ht="47.25">
      <c r="A131" s="44" t="s">
        <v>346</v>
      </c>
      <c r="B131" s="45" t="s">
        <v>728</v>
      </c>
      <c r="C131" s="45" t="s">
        <v>260</v>
      </c>
      <c r="D131" s="46">
        <v>722.5</v>
      </c>
      <c r="E131" s="46" t="s">
        <v>260</v>
      </c>
      <c r="F131" s="46" t="s">
        <v>260</v>
      </c>
    </row>
    <row r="132" spans="1:6" ht="47.25">
      <c r="A132" s="44" t="s">
        <v>55</v>
      </c>
      <c r="B132" s="45" t="s">
        <v>728</v>
      </c>
      <c r="C132" s="45" t="s">
        <v>51</v>
      </c>
      <c r="D132" s="46">
        <v>722.5</v>
      </c>
      <c r="E132" s="46" t="s">
        <v>260</v>
      </c>
      <c r="F132" s="46" t="s">
        <v>260</v>
      </c>
    </row>
    <row r="133" spans="1:6" ht="18.75">
      <c r="A133" s="41" t="s">
        <v>117</v>
      </c>
      <c r="B133" s="42" t="s">
        <v>157</v>
      </c>
      <c r="C133" s="42" t="s">
        <v>260</v>
      </c>
      <c r="D133" s="43">
        <v>94.8</v>
      </c>
      <c r="E133" s="43">
        <v>94.8</v>
      </c>
      <c r="F133" s="43">
        <v>94.8</v>
      </c>
    </row>
    <row r="134" spans="1:6" ht="47.25">
      <c r="A134" s="44" t="s">
        <v>55</v>
      </c>
      <c r="B134" s="45" t="s">
        <v>157</v>
      </c>
      <c r="C134" s="45" t="s">
        <v>51</v>
      </c>
      <c r="D134" s="46">
        <v>94.8</v>
      </c>
      <c r="E134" s="46">
        <v>94.8</v>
      </c>
      <c r="F134" s="46">
        <v>94.8</v>
      </c>
    </row>
    <row r="135" spans="1:6" ht="31.5">
      <c r="A135" s="41" t="s">
        <v>72</v>
      </c>
      <c r="B135" s="42" t="s">
        <v>178</v>
      </c>
      <c r="C135" s="42" t="s">
        <v>260</v>
      </c>
      <c r="D135" s="43">
        <v>253167.60717</v>
      </c>
      <c r="E135" s="43">
        <v>229443.55236</v>
      </c>
      <c r="F135" s="43">
        <v>231020.45539</v>
      </c>
    </row>
    <row r="136" spans="1:6" ht="31.5">
      <c r="A136" s="41" t="s">
        <v>104</v>
      </c>
      <c r="B136" s="42" t="s">
        <v>158</v>
      </c>
      <c r="C136" s="42" t="s">
        <v>260</v>
      </c>
      <c r="D136" s="43">
        <v>221566.58067</v>
      </c>
      <c r="E136" s="43">
        <v>202125.00629</v>
      </c>
      <c r="F136" s="43">
        <v>202125.00629</v>
      </c>
    </row>
    <row r="137" spans="1:6" ht="47.25">
      <c r="A137" s="44" t="s">
        <v>55</v>
      </c>
      <c r="B137" s="45" t="s">
        <v>158</v>
      </c>
      <c r="C137" s="45" t="s">
        <v>51</v>
      </c>
      <c r="D137" s="46">
        <v>37984.08521</v>
      </c>
      <c r="E137" s="46">
        <v>21704.884</v>
      </c>
      <c r="F137" s="46">
        <v>21704.884</v>
      </c>
    </row>
    <row r="138" spans="1:6" ht="63">
      <c r="A138" s="44" t="s">
        <v>103</v>
      </c>
      <c r="B138" s="45" t="s">
        <v>159</v>
      </c>
      <c r="C138" s="45" t="s">
        <v>260</v>
      </c>
      <c r="D138" s="46">
        <v>180243.70757</v>
      </c>
      <c r="E138" s="46">
        <v>178667.294</v>
      </c>
      <c r="F138" s="46">
        <v>178667.294</v>
      </c>
    </row>
    <row r="139" spans="1:6" ht="47.25">
      <c r="A139" s="44" t="s">
        <v>55</v>
      </c>
      <c r="B139" s="45" t="s">
        <v>159</v>
      </c>
      <c r="C139" s="45" t="s">
        <v>51</v>
      </c>
      <c r="D139" s="46">
        <v>180243.70757</v>
      </c>
      <c r="E139" s="46">
        <v>178667.294</v>
      </c>
      <c r="F139" s="46">
        <v>178667.294</v>
      </c>
    </row>
    <row r="140" spans="1:6" ht="63">
      <c r="A140" s="44" t="s">
        <v>429</v>
      </c>
      <c r="B140" s="45" t="s">
        <v>430</v>
      </c>
      <c r="C140" s="45" t="s">
        <v>260</v>
      </c>
      <c r="D140" s="46">
        <v>3338.78789</v>
      </c>
      <c r="E140" s="46">
        <v>1752.82829</v>
      </c>
      <c r="F140" s="46">
        <v>1752.82829</v>
      </c>
    </row>
    <row r="141" spans="1:6" ht="47.25">
      <c r="A141" s="44" t="s">
        <v>55</v>
      </c>
      <c r="B141" s="45" t="s">
        <v>430</v>
      </c>
      <c r="C141" s="45" t="s">
        <v>51</v>
      </c>
      <c r="D141" s="46">
        <v>3338.78789</v>
      </c>
      <c r="E141" s="46">
        <v>1752.82829</v>
      </c>
      <c r="F141" s="46">
        <v>1752.82829</v>
      </c>
    </row>
    <row r="142" spans="1:6" ht="102.75" customHeight="1">
      <c r="A142" s="41" t="s">
        <v>114</v>
      </c>
      <c r="B142" s="42" t="s">
        <v>179</v>
      </c>
      <c r="C142" s="42" t="s">
        <v>260</v>
      </c>
      <c r="D142" s="43">
        <v>350.2</v>
      </c>
      <c r="E142" s="43">
        <v>350.2</v>
      </c>
      <c r="F142" s="43">
        <v>350.2</v>
      </c>
    </row>
    <row r="143" spans="1:6" ht="96" customHeight="1">
      <c r="A143" s="44" t="s">
        <v>114</v>
      </c>
      <c r="B143" s="45" t="s">
        <v>160</v>
      </c>
      <c r="C143" s="45" t="s">
        <v>260</v>
      </c>
      <c r="D143" s="46">
        <v>350.2</v>
      </c>
      <c r="E143" s="46">
        <v>350.2</v>
      </c>
      <c r="F143" s="46">
        <v>350.2</v>
      </c>
    </row>
    <row r="144" spans="1:6" ht="47.25">
      <c r="A144" s="44" t="s">
        <v>55</v>
      </c>
      <c r="B144" s="45" t="s">
        <v>160</v>
      </c>
      <c r="C144" s="45" t="s">
        <v>51</v>
      </c>
      <c r="D144" s="46">
        <v>350.2</v>
      </c>
      <c r="E144" s="46">
        <v>350.2</v>
      </c>
      <c r="F144" s="46">
        <v>350.2</v>
      </c>
    </row>
    <row r="145" spans="1:6" ht="18.75">
      <c r="A145" s="41" t="s">
        <v>117</v>
      </c>
      <c r="B145" s="42" t="s">
        <v>161</v>
      </c>
      <c r="C145" s="42" t="s">
        <v>260</v>
      </c>
      <c r="D145" s="43">
        <v>95.79424</v>
      </c>
      <c r="E145" s="43">
        <v>264.24</v>
      </c>
      <c r="F145" s="43">
        <v>264.24</v>
      </c>
    </row>
    <row r="146" spans="1:6" ht="47.25">
      <c r="A146" s="44" t="s">
        <v>55</v>
      </c>
      <c r="B146" s="45" t="s">
        <v>161</v>
      </c>
      <c r="C146" s="45" t="s">
        <v>51</v>
      </c>
      <c r="D146" s="46">
        <v>95.79424</v>
      </c>
      <c r="E146" s="46">
        <v>264.24</v>
      </c>
      <c r="F146" s="46">
        <v>264.24</v>
      </c>
    </row>
    <row r="147" spans="1:6" ht="18.75">
      <c r="A147" s="41" t="s">
        <v>344</v>
      </c>
      <c r="B147" s="42" t="s">
        <v>345</v>
      </c>
      <c r="C147" s="42" t="s">
        <v>260</v>
      </c>
      <c r="D147" s="43">
        <v>4853.52011</v>
      </c>
      <c r="E147" s="43">
        <v>2002.44445</v>
      </c>
      <c r="F147" s="43">
        <v>2374.22223</v>
      </c>
    </row>
    <row r="148" spans="1:6" ht="47.25">
      <c r="A148" s="44" t="s">
        <v>55</v>
      </c>
      <c r="B148" s="45" t="s">
        <v>345</v>
      </c>
      <c r="C148" s="45" t="s">
        <v>51</v>
      </c>
      <c r="D148" s="46">
        <v>25</v>
      </c>
      <c r="E148" s="46" t="s">
        <v>260</v>
      </c>
      <c r="F148" s="46" t="s">
        <v>260</v>
      </c>
    </row>
    <row r="149" spans="1:6" ht="47.25">
      <c r="A149" s="44" t="s">
        <v>346</v>
      </c>
      <c r="B149" s="45" t="s">
        <v>600</v>
      </c>
      <c r="C149" s="45" t="s">
        <v>260</v>
      </c>
      <c r="D149" s="46" t="s">
        <v>260</v>
      </c>
      <c r="E149" s="46" t="s">
        <v>260</v>
      </c>
      <c r="F149" s="46">
        <v>463.22223</v>
      </c>
    </row>
    <row r="150" spans="1:6" ht="47.25">
      <c r="A150" s="44" t="s">
        <v>55</v>
      </c>
      <c r="B150" s="45" t="s">
        <v>600</v>
      </c>
      <c r="C150" s="45" t="s">
        <v>51</v>
      </c>
      <c r="D150" s="46" t="s">
        <v>260</v>
      </c>
      <c r="E150" s="46" t="s">
        <v>260</v>
      </c>
      <c r="F150" s="46">
        <v>463.22223</v>
      </c>
    </row>
    <row r="151" spans="1:6" ht="141.75">
      <c r="A151" s="44" t="s">
        <v>640</v>
      </c>
      <c r="B151" s="45" t="s">
        <v>641</v>
      </c>
      <c r="C151" s="45" t="s">
        <v>260</v>
      </c>
      <c r="D151" s="46">
        <v>750</v>
      </c>
      <c r="E151" s="46" t="s">
        <v>260</v>
      </c>
      <c r="F151" s="46" t="s">
        <v>260</v>
      </c>
    </row>
    <row r="152" spans="1:6" ht="47.25">
      <c r="A152" s="44" t="s">
        <v>55</v>
      </c>
      <c r="B152" s="45" t="s">
        <v>641</v>
      </c>
      <c r="C152" s="45" t="s">
        <v>51</v>
      </c>
      <c r="D152" s="46">
        <v>750</v>
      </c>
      <c r="E152" s="46" t="s">
        <v>260</v>
      </c>
      <c r="F152" s="46" t="s">
        <v>260</v>
      </c>
    </row>
    <row r="153" spans="1:6" ht="47.25">
      <c r="A153" s="44" t="s">
        <v>346</v>
      </c>
      <c r="B153" s="45" t="s">
        <v>347</v>
      </c>
      <c r="C153" s="45" t="s">
        <v>260</v>
      </c>
      <c r="D153" s="46">
        <v>2851.46456</v>
      </c>
      <c r="E153" s="46">
        <v>2002.44445</v>
      </c>
      <c r="F153" s="46">
        <v>1911</v>
      </c>
    </row>
    <row r="154" spans="1:6" ht="47.25">
      <c r="A154" s="44" t="s">
        <v>55</v>
      </c>
      <c r="B154" s="45" t="s">
        <v>347</v>
      </c>
      <c r="C154" s="45" t="s">
        <v>51</v>
      </c>
      <c r="D154" s="46">
        <v>2851.46456</v>
      </c>
      <c r="E154" s="46">
        <v>2002.44445</v>
      </c>
      <c r="F154" s="46">
        <v>1911</v>
      </c>
    </row>
    <row r="155" spans="1:6" ht="47.25">
      <c r="A155" s="44" t="s">
        <v>346</v>
      </c>
      <c r="B155" s="45" t="s">
        <v>729</v>
      </c>
      <c r="C155" s="45" t="s">
        <v>260</v>
      </c>
      <c r="D155" s="46">
        <v>1227.05555</v>
      </c>
      <c r="E155" s="46" t="s">
        <v>260</v>
      </c>
      <c r="F155" s="46" t="s">
        <v>260</v>
      </c>
    </row>
    <row r="156" spans="1:6" ht="47.25">
      <c r="A156" s="44" t="s">
        <v>55</v>
      </c>
      <c r="B156" s="45" t="s">
        <v>729</v>
      </c>
      <c r="C156" s="45" t="s">
        <v>51</v>
      </c>
      <c r="D156" s="46">
        <v>1227.05555</v>
      </c>
      <c r="E156" s="46" t="s">
        <v>260</v>
      </c>
      <c r="F156" s="46" t="s">
        <v>260</v>
      </c>
    </row>
    <row r="157" spans="1:6" ht="63">
      <c r="A157" s="41" t="s">
        <v>432</v>
      </c>
      <c r="B157" s="42" t="s">
        <v>431</v>
      </c>
      <c r="C157" s="42" t="s">
        <v>260</v>
      </c>
      <c r="D157" s="43">
        <v>15555.5</v>
      </c>
      <c r="E157" s="43">
        <v>15555.5</v>
      </c>
      <c r="F157" s="43">
        <v>16508.1</v>
      </c>
    </row>
    <row r="158" spans="1:6" ht="63">
      <c r="A158" s="44" t="s">
        <v>601</v>
      </c>
      <c r="B158" s="45" t="s">
        <v>569</v>
      </c>
      <c r="C158" s="45" t="s">
        <v>260</v>
      </c>
      <c r="D158" s="46">
        <v>15555.5</v>
      </c>
      <c r="E158" s="46">
        <v>15555.5</v>
      </c>
      <c r="F158" s="46">
        <v>16508.1</v>
      </c>
    </row>
    <row r="159" spans="1:6" ht="47.25">
      <c r="A159" s="44" t="s">
        <v>55</v>
      </c>
      <c r="B159" s="45" t="s">
        <v>569</v>
      </c>
      <c r="C159" s="45" t="s">
        <v>51</v>
      </c>
      <c r="D159" s="46">
        <v>15555.5</v>
      </c>
      <c r="E159" s="46">
        <v>15555.5</v>
      </c>
      <c r="F159" s="46">
        <v>16508.1</v>
      </c>
    </row>
    <row r="160" spans="1:6" ht="18.75">
      <c r="A160" s="41" t="s">
        <v>689</v>
      </c>
      <c r="B160" s="42" t="s">
        <v>690</v>
      </c>
      <c r="C160" s="42" t="s">
        <v>260</v>
      </c>
      <c r="D160" s="43">
        <v>387.77982</v>
      </c>
      <c r="E160" s="43" t="s">
        <v>260</v>
      </c>
      <c r="F160" s="43" t="s">
        <v>260</v>
      </c>
    </row>
    <row r="161" spans="1:6" ht="47.25">
      <c r="A161" s="44" t="s">
        <v>55</v>
      </c>
      <c r="B161" s="45" t="s">
        <v>690</v>
      </c>
      <c r="C161" s="45" t="s">
        <v>51</v>
      </c>
      <c r="D161" s="46">
        <v>387.77982</v>
      </c>
      <c r="E161" s="46" t="s">
        <v>260</v>
      </c>
      <c r="F161" s="46" t="s">
        <v>260</v>
      </c>
    </row>
    <row r="162" spans="1:6" ht="56.25" customHeight="1">
      <c r="A162" s="41" t="s">
        <v>554</v>
      </c>
      <c r="B162" s="42" t="s">
        <v>228</v>
      </c>
      <c r="C162" s="42" t="s">
        <v>260</v>
      </c>
      <c r="D162" s="43">
        <v>9606.56566</v>
      </c>
      <c r="E162" s="43">
        <v>9146.16162</v>
      </c>
      <c r="F162" s="43">
        <v>9398.68687</v>
      </c>
    </row>
    <row r="163" spans="1:6" ht="63">
      <c r="A163" s="44" t="s">
        <v>602</v>
      </c>
      <c r="B163" s="45" t="s">
        <v>433</v>
      </c>
      <c r="C163" s="45" t="s">
        <v>260</v>
      </c>
      <c r="D163" s="46">
        <v>9606.56566</v>
      </c>
      <c r="E163" s="46">
        <v>9146.16162</v>
      </c>
      <c r="F163" s="46">
        <v>9398.68687</v>
      </c>
    </row>
    <row r="164" spans="1:6" ht="47.25">
      <c r="A164" s="44" t="s">
        <v>55</v>
      </c>
      <c r="B164" s="45" t="s">
        <v>433</v>
      </c>
      <c r="C164" s="45" t="s">
        <v>51</v>
      </c>
      <c r="D164" s="46">
        <v>9606.56566</v>
      </c>
      <c r="E164" s="46">
        <v>9146.16162</v>
      </c>
      <c r="F164" s="46">
        <v>9398.68687</v>
      </c>
    </row>
    <row r="165" spans="1:6" ht="47.25">
      <c r="A165" s="41" t="s">
        <v>266</v>
      </c>
      <c r="B165" s="42" t="s">
        <v>434</v>
      </c>
      <c r="C165" s="42" t="s">
        <v>260</v>
      </c>
      <c r="D165" s="43">
        <v>751.66667</v>
      </c>
      <c r="E165" s="43" t="s">
        <v>260</v>
      </c>
      <c r="F165" s="43" t="s">
        <v>260</v>
      </c>
    </row>
    <row r="166" spans="1:6" ht="47.25">
      <c r="A166" s="44" t="s">
        <v>266</v>
      </c>
      <c r="B166" s="45" t="s">
        <v>525</v>
      </c>
      <c r="C166" s="45" t="s">
        <v>260</v>
      </c>
      <c r="D166" s="46">
        <v>751.66667</v>
      </c>
      <c r="E166" s="46" t="s">
        <v>260</v>
      </c>
      <c r="F166" s="46" t="s">
        <v>260</v>
      </c>
    </row>
    <row r="167" spans="1:6" ht="47.25">
      <c r="A167" s="44" t="s">
        <v>55</v>
      </c>
      <c r="B167" s="45" t="s">
        <v>525</v>
      </c>
      <c r="C167" s="45" t="s">
        <v>51</v>
      </c>
      <c r="D167" s="46">
        <v>751.66667</v>
      </c>
      <c r="E167" s="46" t="s">
        <v>260</v>
      </c>
      <c r="F167" s="46" t="s">
        <v>260</v>
      </c>
    </row>
    <row r="168" spans="1:6" ht="31.5">
      <c r="A168" s="41" t="s">
        <v>73</v>
      </c>
      <c r="B168" s="42" t="s">
        <v>180</v>
      </c>
      <c r="C168" s="42" t="s">
        <v>260</v>
      </c>
      <c r="D168" s="43">
        <v>23504.42936</v>
      </c>
      <c r="E168" s="43">
        <v>19497.82427</v>
      </c>
      <c r="F168" s="43">
        <v>19497.82427</v>
      </c>
    </row>
    <row r="169" spans="1:6" ht="31.5">
      <c r="A169" s="41" t="s">
        <v>267</v>
      </c>
      <c r="B169" s="42" t="s">
        <v>268</v>
      </c>
      <c r="C169" s="42" t="s">
        <v>260</v>
      </c>
      <c r="D169" s="43" t="s">
        <v>260</v>
      </c>
      <c r="E169" s="43">
        <v>267.925</v>
      </c>
      <c r="F169" s="43">
        <v>267.925</v>
      </c>
    </row>
    <row r="170" spans="1:6" ht="63">
      <c r="A170" s="44" t="s">
        <v>435</v>
      </c>
      <c r="B170" s="45" t="s">
        <v>269</v>
      </c>
      <c r="C170" s="45" t="s">
        <v>260</v>
      </c>
      <c r="D170" s="46" t="s">
        <v>260</v>
      </c>
      <c r="E170" s="46">
        <v>267.925</v>
      </c>
      <c r="F170" s="46">
        <v>267.925</v>
      </c>
    </row>
    <row r="171" spans="1:6" ht="31.5">
      <c r="A171" s="44" t="s">
        <v>47</v>
      </c>
      <c r="B171" s="45" t="s">
        <v>269</v>
      </c>
      <c r="C171" s="45" t="s">
        <v>48</v>
      </c>
      <c r="D171" s="46" t="s">
        <v>260</v>
      </c>
      <c r="E171" s="46">
        <v>267.925</v>
      </c>
      <c r="F171" s="46">
        <v>267.925</v>
      </c>
    </row>
    <row r="172" spans="1:6" ht="47.25">
      <c r="A172" s="41" t="s">
        <v>71</v>
      </c>
      <c r="B172" s="42" t="s">
        <v>162</v>
      </c>
      <c r="C172" s="42" t="s">
        <v>260</v>
      </c>
      <c r="D172" s="43">
        <v>20422.95725</v>
      </c>
      <c r="E172" s="43">
        <v>19229.89927</v>
      </c>
      <c r="F172" s="43">
        <v>19229.89927</v>
      </c>
    </row>
    <row r="173" spans="1:6" ht="47.25">
      <c r="A173" s="44" t="s">
        <v>55</v>
      </c>
      <c r="B173" s="45" t="s">
        <v>162</v>
      </c>
      <c r="C173" s="45" t="s">
        <v>51</v>
      </c>
      <c r="D173" s="46">
        <v>18517.90675</v>
      </c>
      <c r="E173" s="46">
        <v>17707.172</v>
      </c>
      <c r="F173" s="46">
        <v>17707.172</v>
      </c>
    </row>
    <row r="174" spans="1:6" ht="63">
      <c r="A174" s="44" t="s">
        <v>429</v>
      </c>
      <c r="B174" s="45" t="s">
        <v>270</v>
      </c>
      <c r="C174" s="45" t="s">
        <v>260</v>
      </c>
      <c r="D174" s="46">
        <v>1905.0505</v>
      </c>
      <c r="E174" s="46">
        <v>1522.72727</v>
      </c>
      <c r="F174" s="46">
        <v>1522.72727</v>
      </c>
    </row>
    <row r="175" spans="1:6" ht="47.25">
      <c r="A175" s="44" t="s">
        <v>55</v>
      </c>
      <c r="B175" s="45" t="s">
        <v>270</v>
      </c>
      <c r="C175" s="45" t="s">
        <v>51</v>
      </c>
      <c r="D175" s="46">
        <v>1905.0505</v>
      </c>
      <c r="E175" s="46">
        <v>1522.72727</v>
      </c>
      <c r="F175" s="46">
        <v>1522.72727</v>
      </c>
    </row>
    <row r="176" spans="1:6" ht="31.5">
      <c r="A176" s="41" t="s">
        <v>642</v>
      </c>
      <c r="B176" s="42" t="s">
        <v>643</v>
      </c>
      <c r="C176" s="42" t="s">
        <v>260</v>
      </c>
      <c r="D176" s="43">
        <v>2414.80544</v>
      </c>
      <c r="E176" s="43" t="s">
        <v>260</v>
      </c>
      <c r="F176" s="43" t="s">
        <v>260</v>
      </c>
    </row>
    <row r="177" spans="1:6" ht="31.5">
      <c r="A177" s="44" t="s">
        <v>644</v>
      </c>
      <c r="B177" s="45" t="s">
        <v>645</v>
      </c>
      <c r="C177" s="45" t="s">
        <v>260</v>
      </c>
      <c r="D177" s="46">
        <v>414.80544</v>
      </c>
      <c r="E177" s="46" t="s">
        <v>260</v>
      </c>
      <c r="F177" s="46" t="s">
        <v>260</v>
      </c>
    </row>
    <row r="178" spans="1:6" ht="47.25">
      <c r="A178" s="44" t="s">
        <v>55</v>
      </c>
      <c r="B178" s="45" t="s">
        <v>645</v>
      </c>
      <c r="C178" s="45" t="s">
        <v>51</v>
      </c>
      <c r="D178" s="46">
        <v>414.80544</v>
      </c>
      <c r="E178" s="46" t="s">
        <v>260</v>
      </c>
      <c r="F178" s="46" t="s">
        <v>260</v>
      </c>
    </row>
    <row r="179" spans="1:6" ht="63">
      <c r="A179" s="44" t="s">
        <v>730</v>
      </c>
      <c r="B179" s="45" t="s">
        <v>731</v>
      </c>
      <c r="C179" s="45" t="s">
        <v>260</v>
      </c>
      <c r="D179" s="46">
        <v>2000</v>
      </c>
      <c r="E179" s="46" t="s">
        <v>260</v>
      </c>
      <c r="F179" s="46" t="s">
        <v>260</v>
      </c>
    </row>
    <row r="180" spans="1:6" ht="47.25">
      <c r="A180" s="44" t="s">
        <v>55</v>
      </c>
      <c r="B180" s="45" t="s">
        <v>731</v>
      </c>
      <c r="C180" s="45" t="s">
        <v>51</v>
      </c>
      <c r="D180" s="46">
        <v>2000</v>
      </c>
      <c r="E180" s="46" t="s">
        <v>260</v>
      </c>
      <c r="F180" s="46" t="s">
        <v>260</v>
      </c>
    </row>
    <row r="181" spans="1:6" ht="31.5">
      <c r="A181" s="41" t="s">
        <v>603</v>
      </c>
      <c r="B181" s="42" t="s">
        <v>604</v>
      </c>
      <c r="C181" s="42" t="s">
        <v>260</v>
      </c>
      <c r="D181" s="43">
        <v>666.66667</v>
      </c>
      <c r="E181" s="43" t="s">
        <v>260</v>
      </c>
      <c r="F181" s="43" t="s">
        <v>260</v>
      </c>
    </row>
    <row r="182" spans="1:6" ht="47.25">
      <c r="A182" s="44" t="s">
        <v>266</v>
      </c>
      <c r="B182" s="45" t="s">
        <v>605</v>
      </c>
      <c r="C182" s="45" t="s">
        <v>260</v>
      </c>
      <c r="D182" s="46">
        <v>666.66667</v>
      </c>
      <c r="E182" s="46" t="s">
        <v>260</v>
      </c>
      <c r="F182" s="46" t="s">
        <v>260</v>
      </c>
    </row>
    <row r="183" spans="1:6" ht="47.25">
      <c r="A183" s="44" t="s">
        <v>55</v>
      </c>
      <c r="B183" s="45" t="s">
        <v>605</v>
      </c>
      <c r="C183" s="45" t="s">
        <v>51</v>
      </c>
      <c r="D183" s="46">
        <v>666.66667</v>
      </c>
      <c r="E183" s="46" t="s">
        <v>260</v>
      </c>
      <c r="F183" s="46" t="s">
        <v>260</v>
      </c>
    </row>
    <row r="184" spans="1:6" ht="31.5">
      <c r="A184" s="41" t="s">
        <v>74</v>
      </c>
      <c r="B184" s="42" t="s">
        <v>181</v>
      </c>
      <c r="C184" s="42" t="s">
        <v>260</v>
      </c>
      <c r="D184" s="43">
        <v>1051.77044</v>
      </c>
      <c r="E184" s="43">
        <v>815.63517</v>
      </c>
      <c r="F184" s="43">
        <v>815.63517</v>
      </c>
    </row>
    <row r="185" spans="1:6" ht="31.5">
      <c r="A185" s="41" t="s">
        <v>75</v>
      </c>
      <c r="B185" s="42" t="s">
        <v>163</v>
      </c>
      <c r="C185" s="42" t="s">
        <v>260</v>
      </c>
      <c r="D185" s="43">
        <v>908.72044</v>
      </c>
      <c r="E185" s="43">
        <v>815.63517</v>
      </c>
      <c r="F185" s="43">
        <v>815.63517</v>
      </c>
    </row>
    <row r="186" spans="1:6" ht="31.5">
      <c r="A186" s="44" t="s">
        <v>271</v>
      </c>
      <c r="B186" s="45" t="s">
        <v>231</v>
      </c>
      <c r="C186" s="45" t="s">
        <v>260</v>
      </c>
      <c r="D186" s="46">
        <v>908.72044</v>
      </c>
      <c r="E186" s="46">
        <v>815.63517</v>
      </c>
      <c r="F186" s="46">
        <v>815.63517</v>
      </c>
    </row>
    <row r="187" spans="1:6" ht="47.25">
      <c r="A187" s="44" t="s">
        <v>55</v>
      </c>
      <c r="B187" s="45" t="s">
        <v>231</v>
      </c>
      <c r="C187" s="45" t="s">
        <v>51</v>
      </c>
      <c r="D187" s="46">
        <v>908.72044</v>
      </c>
      <c r="E187" s="46">
        <v>815.63517</v>
      </c>
      <c r="F187" s="46">
        <v>815.63517</v>
      </c>
    </row>
    <row r="188" spans="1:6" ht="31.5">
      <c r="A188" s="41" t="s">
        <v>76</v>
      </c>
      <c r="B188" s="42" t="s">
        <v>243</v>
      </c>
      <c r="C188" s="42" t="s">
        <v>260</v>
      </c>
      <c r="D188" s="43">
        <v>143.05</v>
      </c>
      <c r="E188" s="43" t="s">
        <v>260</v>
      </c>
      <c r="F188" s="43" t="s">
        <v>260</v>
      </c>
    </row>
    <row r="189" spans="1:6" ht="47.25">
      <c r="A189" s="44" t="s">
        <v>55</v>
      </c>
      <c r="B189" s="45" t="s">
        <v>243</v>
      </c>
      <c r="C189" s="45" t="s">
        <v>51</v>
      </c>
      <c r="D189" s="46">
        <v>143.05</v>
      </c>
      <c r="E189" s="46" t="s">
        <v>260</v>
      </c>
      <c r="F189" s="46" t="s">
        <v>260</v>
      </c>
    </row>
    <row r="190" spans="1:6" ht="31.5">
      <c r="A190" s="41" t="s">
        <v>182</v>
      </c>
      <c r="B190" s="42" t="s">
        <v>183</v>
      </c>
      <c r="C190" s="42" t="s">
        <v>260</v>
      </c>
      <c r="D190" s="43">
        <v>22553.64969</v>
      </c>
      <c r="E190" s="43">
        <v>21540.782</v>
      </c>
      <c r="F190" s="43">
        <v>21540.782</v>
      </c>
    </row>
    <row r="191" spans="1:6" ht="31.5">
      <c r="A191" s="41" t="s">
        <v>164</v>
      </c>
      <c r="B191" s="42" t="s">
        <v>165</v>
      </c>
      <c r="C191" s="42" t="s">
        <v>260</v>
      </c>
      <c r="D191" s="43">
        <v>22553.64969</v>
      </c>
      <c r="E191" s="43">
        <v>21540.782</v>
      </c>
      <c r="F191" s="43">
        <v>21540.782</v>
      </c>
    </row>
    <row r="192" spans="1:6" ht="79.5" customHeight="1">
      <c r="A192" s="44" t="s">
        <v>36</v>
      </c>
      <c r="B192" s="45" t="s">
        <v>165</v>
      </c>
      <c r="C192" s="45" t="s">
        <v>37</v>
      </c>
      <c r="D192" s="46">
        <v>21636.5752</v>
      </c>
      <c r="E192" s="46">
        <v>21540.782</v>
      </c>
      <c r="F192" s="46">
        <v>21540.782</v>
      </c>
    </row>
    <row r="193" spans="1:6" ht="31.5">
      <c r="A193" s="44" t="s">
        <v>217</v>
      </c>
      <c r="B193" s="45" t="s">
        <v>165</v>
      </c>
      <c r="C193" s="45" t="s">
        <v>38</v>
      </c>
      <c r="D193" s="46">
        <v>889.37449</v>
      </c>
      <c r="E193" s="46" t="s">
        <v>260</v>
      </c>
      <c r="F193" s="46" t="s">
        <v>260</v>
      </c>
    </row>
    <row r="194" spans="1:6" ht="18.75">
      <c r="A194" s="44" t="s">
        <v>40</v>
      </c>
      <c r="B194" s="45" t="s">
        <v>165</v>
      </c>
      <c r="C194" s="45" t="s">
        <v>41</v>
      </c>
      <c r="D194" s="46">
        <v>27.7</v>
      </c>
      <c r="E194" s="46" t="s">
        <v>260</v>
      </c>
      <c r="F194" s="46" t="s">
        <v>260</v>
      </c>
    </row>
    <row r="195" spans="1:6" ht="31.5">
      <c r="A195" s="41" t="s">
        <v>184</v>
      </c>
      <c r="B195" s="42" t="s">
        <v>185</v>
      </c>
      <c r="C195" s="42" t="s">
        <v>260</v>
      </c>
      <c r="D195" s="43">
        <v>138362.71679</v>
      </c>
      <c r="E195" s="43">
        <v>98362.96518</v>
      </c>
      <c r="F195" s="43">
        <v>98362.96518</v>
      </c>
    </row>
    <row r="196" spans="1:6" ht="31.5">
      <c r="A196" s="41" t="s">
        <v>54</v>
      </c>
      <c r="B196" s="42" t="s">
        <v>186</v>
      </c>
      <c r="C196" s="42" t="s">
        <v>260</v>
      </c>
      <c r="D196" s="43">
        <v>17932.08889</v>
      </c>
      <c r="E196" s="43">
        <v>13086.16889</v>
      </c>
      <c r="F196" s="43">
        <v>13086.16889</v>
      </c>
    </row>
    <row r="197" spans="1:6" ht="18.75">
      <c r="A197" s="41" t="s">
        <v>344</v>
      </c>
      <c r="B197" s="42" t="s">
        <v>654</v>
      </c>
      <c r="C197" s="42" t="s">
        <v>260</v>
      </c>
      <c r="D197" s="43">
        <v>10</v>
      </c>
      <c r="E197" s="43" t="s">
        <v>260</v>
      </c>
      <c r="F197" s="43" t="s">
        <v>260</v>
      </c>
    </row>
    <row r="198" spans="1:6" ht="47.25">
      <c r="A198" s="44" t="s">
        <v>55</v>
      </c>
      <c r="B198" s="45" t="s">
        <v>654</v>
      </c>
      <c r="C198" s="45" t="s">
        <v>51</v>
      </c>
      <c r="D198" s="46">
        <v>10</v>
      </c>
      <c r="E198" s="46" t="s">
        <v>260</v>
      </c>
      <c r="F198" s="46" t="s">
        <v>260</v>
      </c>
    </row>
    <row r="199" spans="1:6" ht="18.75">
      <c r="A199" s="41" t="s">
        <v>219</v>
      </c>
      <c r="B199" s="42" t="s">
        <v>146</v>
      </c>
      <c r="C199" s="42" t="s">
        <v>260</v>
      </c>
      <c r="D199" s="43">
        <v>17922.08889</v>
      </c>
      <c r="E199" s="43">
        <v>13086.16889</v>
      </c>
      <c r="F199" s="43">
        <v>13086.16889</v>
      </c>
    </row>
    <row r="200" spans="1:6" ht="47.25">
      <c r="A200" s="44" t="s">
        <v>55</v>
      </c>
      <c r="B200" s="45" t="s">
        <v>146</v>
      </c>
      <c r="C200" s="45" t="s">
        <v>51</v>
      </c>
      <c r="D200" s="46">
        <v>12917.84646</v>
      </c>
      <c r="E200" s="46">
        <v>8617.28</v>
      </c>
      <c r="F200" s="46">
        <v>8617.28</v>
      </c>
    </row>
    <row r="201" spans="1:6" ht="63">
      <c r="A201" s="44" t="s">
        <v>429</v>
      </c>
      <c r="B201" s="45" t="s">
        <v>272</v>
      </c>
      <c r="C201" s="45" t="s">
        <v>260</v>
      </c>
      <c r="D201" s="46">
        <v>5004.24243</v>
      </c>
      <c r="E201" s="46">
        <v>4468.88889</v>
      </c>
      <c r="F201" s="46">
        <v>4468.88889</v>
      </c>
    </row>
    <row r="202" spans="1:6" ht="47.25">
      <c r="A202" s="44" t="s">
        <v>55</v>
      </c>
      <c r="B202" s="45" t="s">
        <v>272</v>
      </c>
      <c r="C202" s="45" t="s">
        <v>51</v>
      </c>
      <c r="D202" s="46">
        <v>5004.24243</v>
      </c>
      <c r="E202" s="46">
        <v>4468.88889</v>
      </c>
      <c r="F202" s="46">
        <v>4468.88889</v>
      </c>
    </row>
    <row r="203" spans="1:6" ht="18.75">
      <c r="A203" s="41" t="s">
        <v>57</v>
      </c>
      <c r="B203" s="42" t="s">
        <v>187</v>
      </c>
      <c r="C203" s="42" t="s">
        <v>260</v>
      </c>
      <c r="D203" s="43">
        <v>38768.56949</v>
      </c>
      <c r="E203" s="43">
        <v>18679.41616</v>
      </c>
      <c r="F203" s="43">
        <v>18679.41616</v>
      </c>
    </row>
    <row r="204" spans="1:6" ht="22.5" customHeight="1">
      <c r="A204" s="41" t="s">
        <v>436</v>
      </c>
      <c r="B204" s="42" t="s">
        <v>437</v>
      </c>
      <c r="C204" s="42" t="s">
        <v>260</v>
      </c>
      <c r="D204" s="43">
        <v>221.56229</v>
      </c>
      <c r="E204" s="43" t="s">
        <v>260</v>
      </c>
      <c r="F204" s="43" t="s">
        <v>260</v>
      </c>
    </row>
    <row r="205" spans="1:6" ht="18.75">
      <c r="A205" s="44" t="s">
        <v>606</v>
      </c>
      <c r="B205" s="45" t="s">
        <v>607</v>
      </c>
      <c r="C205" s="45" t="s">
        <v>260</v>
      </c>
      <c r="D205" s="46">
        <v>221.56229</v>
      </c>
      <c r="E205" s="46" t="s">
        <v>260</v>
      </c>
      <c r="F205" s="46" t="s">
        <v>260</v>
      </c>
    </row>
    <row r="206" spans="1:6" ht="47.25">
      <c r="A206" s="44" t="s">
        <v>55</v>
      </c>
      <c r="B206" s="45" t="s">
        <v>607</v>
      </c>
      <c r="C206" s="45" t="s">
        <v>51</v>
      </c>
      <c r="D206" s="46">
        <v>221.56229</v>
      </c>
      <c r="E206" s="46" t="s">
        <v>260</v>
      </c>
      <c r="F206" s="46" t="s">
        <v>260</v>
      </c>
    </row>
    <row r="207" spans="1:6" ht="18.75">
      <c r="A207" s="41" t="s">
        <v>56</v>
      </c>
      <c r="B207" s="42" t="s">
        <v>147</v>
      </c>
      <c r="C207" s="42" t="s">
        <v>260</v>
      </c>
      <c r="D207" s="43">
        <v>21773.51387</v>
      </c>
      <c r="E207" s="43">
        <v>18679.41616</v>
      </c>
      <c r="F207" s="43">
        <v>18679.41616</v>
      </c>
    </row>
    <row r="208" spans="1:6" ht="47.25">
      <c r="A208" s="44" t="s">
        <v>55</v>
      </c>
      <c r="B208" s="45" t="s">
        <v>147</v>
      </c>
      <c r="C208" s="45" t="s">
        <v>51</v>
      </c>
      <c r="D208" s="46">
        <v>11357.71388</v>
      </c>
      <c r="E208" s="46">
        <v>9252</v>
      </c>
      <c r="F208" s="46">
        <v>9252</v>
      </c>
    </row>
    <row r="209" spans="1:6" ht="63">
      <c r="A209" s="44" t="s">
        <v>442</v>
      </c>
      <c r="B209" s="45" t="s">
        <v>273</v>
      </c>
      <c r="C209" s="45" t="s">
        <v>260</v>
      </c>
      <c r="D209" s="46">
        <v>10415.79999</v>
      </c>
      <c r="E209" s="46">
        <v>9427.41616</v>
      </c>
      <c r="F209" s="46">
        <v>9427.41616</v>
      </c>
    </row>
    <row r="210" spans="1:6" ht="47.25">
      <c r="A210" s="44" t="s">
        <v>55</v>
      </c>
      <c r="B210" s="45" t="s">
        <v>273</v>
      </c>
      <c r="C210" s="45" t="s">
        <v>51</v>
      </c>
      <c r="D210" s="46">
        <v>10415.79999</v>
      </c>
      <c r="E210" s="46">
        <v>9427.41616</v>
      </c>
      <c r="F210" s="46">
        <v>9427.41616</v>
      </c>
    </row>
    <row r="211" spans="1:6" ht="18.75">
      <c r="A211" s="41" t="s">
        <v>608</v>
      </c>
      <c r="B211" s="42" t="s">
        <v>609</v>
      </c>
      <c r="C211" s="42" t="s">
        <v>260</v>
      </c>
      <c r="D211" s="43">
        <v>667.56</v>
      </c>
      <c r="E211" s="43" t="s">
        <v>260</v>
      </c>
      <c r="F211" s="43" t="s">
        <v>260</v>
      </c>
    </row>
    <row r="212" spans="1:6" ht="47.25">
      <c r="A212" s="44" t="s">
        <v>439</v>
      </c>
      <c r="B212" s="45" t="s">
        <v>610</v>
      </c>
      <c r="C212" s="45" t="s">
        <v>260</v>
      </c>
      <c r="D212" s="46">
        <v>667.56</v>
      </c>
      <c r="E212" s="46" t="s">
        <v>260</v>
      </c>
      <c r="F212" s="46" t="s">
        <v>260</v>
      </c>
    </row>
    <row r="213" spans="1:6" ht="47.25">
      <c r="A213" s="44" t="s">
        <v>55</v>
      </c>
      <c r="B213" s="45" t="s">
        <v>610</v>
      </c>
      <c r="C213" s="45" t="s">
        <v>51</v>
      </c>
      <c r="D213" s="46">
        <v>667.56</v>
      </c>
      <c r="E213" s="46" t="s">
        <v>260</v>
      </c>
      <c r="F213" s="46" t="s">
        <v>260</v>
      </c>
    </row>
    <row r="214" spans="1:6" ht="31.5">
      <c r="A214" s="41" t="s">
        <v>438</v>
      </c>
      <c r="B214" s="42" t="s">
        <v>611</v>
      </c>
      <c r="C214" s="42" t="s">
        <v>260</v>
      </c>
      <c r="D214" s="43">
        <v>16105.93333</v>
      </c>
      <c r="E214" s="43" t="s">
        <v>260</v>
      </c>
      <c r="F214" s="43" t="s">
        <v>260</v>
      </c>
    </row>
    <row r="215" spans="1:6" ht="31.5">
      <c r="A215" s="44" t="s">
        <v>438</v>
      </c>
      <c r="B215" s="45" t="s">
        <v>612</v>
      </c>
      <c r="C215" s="45" t="s">
        <v>260</v>
      </c>
      <c r="D215" s="46">
        <v>16105.93333</v>
      </c>
      <c r="E215" s="46" t="s">
        <v>260</v>
      </c>
      <c r="F215" s="46" t="s">
        <v>260</v>
      </c>
    </row>
    <row r="216" spans="1:6" ht="47.25">
      <c r="A216" s="44" t="s">
        <v>55</v>
      </c>
      <c r="B216" s="45" t="s">
        <v>612</v>
      </c>
      <c r="C216" s="45" t="s">
        <v>51</v>
      </c>
      <c r="D216" s="46">
        <v>16105.93333</v>
      </c>
      <c r="E216" s="46" t="s">
        <v>260</v>
      </c>
      <c r="F216" s="46" t="s">
        <v>260</v>
      </c>
    </row>
    <row r="217" spans="1:6" ht="18.75">
      <c r="A217" s="41" t="s">
        <v>58</v>
      </c>
      <c r="B217" s="42" t="s">
        <v>188</v>
      </c>
      <c r="C217" s="42" t="s">
        <v>260</v>
      </c>
      <c r="D217" s="43">
        <v>3116.70808</v>
      </c>
      <c r="E217" s="43">
        <v>2828.16508</v>
      </c>
      <c r="F217" s="43">
        <v>2828.16508</v>
      </c>
    </row>
    <row r="218" spans="1:6" ht="18.75">
      <c r="A218" s="41" t="s">
        <v>56</v>
      </c>
      <c r="B218" s="42" t="s">
        <v>148</v>
      </c>
      <c r="C218" s="42" t="s">
        <v>260</v>
      </c>
      <c r="D218" s="43">
        <v>3116.70808</v>
      </c>
      <c r="E218" s="43">
        <v>2828.16508</v>
      </c>
      <c r="F218" s="43">
        <v>2828.16508</v>
      </c>
    </row>
    <row r="219" spans="1:6" ht="47.25">
      <c r="A219" s="44" t="s">
        <v>55</v>
      </c>
      <c r="B219" s="45" t="s">
        <v>148</v>
      </c>
      <c r="C219" s="45" t="s">
        <v>51</v>
      </c>
      <c r="D219" s="46">
        <v>1448.51515</v>
      </c>
      <c r="E219" s="46">
        <v>1308.457</v>
      </c>
      <c r="F219" s="46">
        <v>1308.457</v>
      </c>
    </row>
    <row r="220" spans="1:6" ht="63">
      <c r="A220" s="44" t="s">
        <v>442</v>
      </c>
      <c r="B220" s="45" t="s">
        <v>274</v>
      </c>
      <c r="C220" s="45" t="s">
        <v>260</v>
      </c>
      <c r="D220" s="46">
        <v>1668.19293</v>
      </c>
      <c r="E220" s="46">
        <v>1519.70808</v>
      </c>
      <c r="F220" s="46">
        <v>1519.70808</v>
      </c>
    </row>
    <row r="221" spans="1:6" ht="47.25">
      <c r="A221" s="44" t="s">
        <v>55</v>
      </c>
      <c r="B221" s="45" t="s">
        <v>274</v>
      </c>
      <c r="C221" s="45" t="s">
        <v>51</v>
      </c>
      <c r="D221" s="46">
        <v>1668.19293</v>
      </c>
      <c r="E221" s="46">
        <v>1519.70808</v>
      </c>
      <c r="F221" s="46">
        <v>1519.70808</v>
      </c>
    </row>
    <row r="222" spans="1:6" ht="47.25">
      <c r="A222" s="41" t="s">
        <v>59</v>
      </c>
      <c r="B222" s="42" t="s">
        <v>189</v>
      </c>
      <c r="C222" s="42" t="s">
        <v>260</v>
      </c>
      <c r="D222" s="43">
        <v>33302.82678</v>
      </c>
      <c r="E222" s="43">
        <v>22754.73991</v>
      </c>
      <c r="F222" s="43">
        <v>22754.73991</v>
      </c>
    </row>
    <row r="223" spans="1:6" ht="31.5">
      <c r="A223" s="41" t="s">
        <v>220</v>
      </c>
      <c r="B223" s="42" t="s">
        <v>149</v>
      </c>
      <c r="C223" s="42" t="s">
        <v>260</v>
      </c>
      <c r="D223" s="43">
        <v>30711.49091</v>
      </c>
      <c r="E223" s="43">
        <v>22754.73991</v>
      </c>
      <c r="F223" s="43">
        <v>22754.73991</v>
      </c>
    </row>
    <row r="224" spans="1:6" ht="47.25">
      <c r="A224" s="44" t="s">
        <v>55</v>
      </c>
      <c r="B224" s="45" t="s">
        <v>149</v>
      </c>
      <c r="C224" s="45" t="s">
        <v>51</v>
      </c>
      <c r="D224" s="46">
        <v>19395.89899</v>
      </c>
      <c r="E224" s="46">
        <v>13449.249</v>
      </c>
      <c r="F224" s="46">
        <v>13449.249</v>
      </c>
    </row>
    <row r="225" spans="1:6" ht="31.5">
      <c r="A225" s="44" t="s">
        <v>613</v>
      </c>
      <c r="B225" s="45" t="s">
        <v>614</v>
      </c>
      <c r="C225" s="45" t="s">
        <v>260</v>
      </c>
      <c r="D225" s="46">
        <v>1000</v>
      </c>
      <c r="E225" s="46" t="s">
        <v>260</v>
      </c>
      <c r="F225" s="46" t="s">
        <v>260</v>
      </c>
    </row>
    <row r="226" spans="1:6" ht="18.75">
      <c r="A226" s="44" t="s">
        <v>78</v>
      </c>
      <c r="B226" s="45" t="s">
        <v>614</v>
      </c>
      <c r="C226" s="45" t="s">
        <v>79</v>
      </c>
      <c r="D226" s="46">
        <v>346.77072</v>
      </c>
      <c r="E226" s="46" t="s">
        <v>260</v>
      </c>
      <c r="F226" s="46" t="s">
        <v>260</v>
      </c>
    </row>
    <row r="227" spans="1:6" ht="47.25">
      <c r="A227" s="44" t="s">
        <v>55</v>
      </c>
      <c r="B227" s="45" t="s">
        <v>614</v>
      </c>
      <c r="C227" s="45" t="s">
        <v>51</v>
      </c>
      <c r="D227" s="46">
        <v>653.22928</v>
      </c>
      <c r="E227" s="46" t="s">
        <v>260</v>
      </c>
      <c r="F227" s="46" t="s">
        <v>260</v>
      </c>
    </row>
    <row r="228" spans="1:6" ht="63">
      <c r="A228" s="44" t="s">
        <v>442</v>
      </c>
      <c r="B228" s="45" t="s">
        <v>275</v>
      </c>
      <c r="C228" s="45" t="s">
        <v>260</v>
      </c>
      <c r="D228" s="46">
        <v>10315.59192</v>
      </c>
      <c r="E228" s="46">
        <v>9305.49091</v>
      </c>
      <c r="F228" s="46">
        <v>9305.49091</v>
      </c>
    </row>
    <row r="229" spans="1:6" ht="47.25">
      <c r="A229" s="44" t="s">
        <v>55</v>
      </c>
      <c r="B229" s="45" t="s">
        <v>275</v>
      </c>
      <c r="C229" s="45" t="s">
        <v>51</v>
      </c>
      <c r="D229" s="46">
        <v>10315.59192</v>
      </c>
      <c r="E229" s="46">
        <v>9305.49091</v>
      </c>
      <c r="F229" s="46">
        <v>9305.49091</v>
      </c>
    </row>
    <row r="230" spans="1:6" ht="18.75">
      <c r="A230" s="41" t="s">
        <v>60</v>
      </c>
      <c r="B230" s="42" t="s">
        <v>150</v>
      </c>
      <c r="C230" s="42" t="s">
        <v>260</v>
      </c>
      <c r="D230" s="43">
        <v>200</v>
      </c>
      <c r="E230" s="43" t="s">
        <v>260</v>
      </c>
      <c r="F230" s="43" t="s">
        <v>260</v>
      </c>
    </row>
    <row r="231" spans="1:6" ht="47.25">
      <c r="A231" s="44" t="s">
        <v>55</v>
      </c>
      <c r="B231" s="45" t="s">
        <v>150</v>
      </c>
      <c r="C231" s="45" t="s">
        <v>51</v>
      </c>
      <c r="D231" s="46">
        <v>150</v>
      </c>
      <c r="E231" s="46" t="s">
        <v>260</v>
      </c>
      <c r="F231" s="46" t="s">
        <v>260</v>
      </c>
    </row>
    <row r="232" spans="1:6" ht="31.5">
      <c r="A232" s="44" t="s">
        <v>704</v>
      </c>
      <c r="B232" s="45" t="s">
        <v>705</v>
      </c>
      <c r="C232" s="45" t="s">
        <v>260</v>
      </c>
      <c r="D232" s="46">
        <v>50</v>
      </c>
      <c r="E232" s="46" t="s">
        <v>260</v>
      </c>
      <c r="F232" s="46" t="s">
        <v>260</v>
      </c>
    </row>
    <row r="233" spans="1:6" ht="47.25">
      <c r="A233" s="44" t="s">
        <v>55</v>
      </c>
      <c r="B233" s="45" t="s">
        <v>705</v>
      </c>
      <c r="C233" s="45" t="s">
        <v>51</v>
      </c>
      <c r="D233" s="46">
        <v>50</v>
      </c>
      <c r="E233" s="46" t="s">
        <v>260</v>
      </c>
      <c r="F233" s="46" t="s">
        <v>260</v>
      </c>
    </row>
    <row r="234" spans="1:6" ht="31.5">
      <c r="A234" s="41" t="s">
        <v>488</v>
      </c>
      <c r="B234" s="42" t="s">
        <v>489</v>
      </c>
      <c r="C234" s="42" t="s">
        <v>260</v>
      </c>
      <c r="D234" s="43">
        <v>947.02987</v>
      </c>
      <c r="E234" s="43" t="s">
        <v>260</v>
      </c>
      <c r="F234" s="43" t="s">
        <v>260</v>
      </c>
    </row>
    <row r="235" spans="1:6" ht="78.75">
      <c r="A235" s="44" t="s">
        <v>543</v>
      </c>
      <c r="B235" s="45" t="s">
        <v>544</v>
      </c>
      <c r="C235" s="45" t="s">
        <v>260</v>
      </c>
      <c r="D235" s="46">
        <v>947.02987</v>
      </c>
      <c r="E235" s="46" t="s">
        <v>260</v>
      </c>
      <c r="F235" s="46" t="s">
        <v>260</v>
      </c>
    </row>
    <row r="236" spans="1:6" ht="47.25">
      <c r="A236" s="44" t="s">
        <v>55</v>
      </c>
      <c r="B236" s="45" t="s">
        <v>544</v>
      </c>
      <c r="C236" s="45" t="s">
        <v>51</v>
      </c>
      <c r="D236" s="46">
        <v>947.02987</v>
      </c>
      <c r="E236" s="46" t="s">
        <v>260</v>
      </c>
      <c r="F236" s="46" t="s">
        <v>260</v>
      </c>
    </row>
    <row r="237" spans="1:6" ht="18.75">
      <c r="A237" s="41" t="s">
        <v>252</v>
      </c>
      <c r="B237" s="42" t="s">
        <v>253</v>
      </c>
      <c r="C237" s="42" t="s">
        <v>260</v>
      </c>
      <c r="D237" s="43">
        <v>1444.306</v>
      </c>
      <c r="E237" s="43" t="s">
        <v>260</v>
      </c>
      <c r="F237" s="43" t="s">
        <v>260</v>
      </c>
    </row>
    <row r="238" spans="1:6" ht="47.25">
      <c r="A238" s="44" t="s">
        <v>439</v>
      </c>
      <c r="B238" s="45" t="s">
        <v>519</v>
      </c>
      <c r="C238" s="45" t="s">
        <v>260</v>
      </c>
      <c r="D238" s="46">
        <v>1444.306</v>
      </c>
      <c r="E238" s="46" t="s">
        <v>260</v>
      </c>
      <c r="F238" s="46" t="s">
        <v>260</v>
      </c>
    </row>
    <row r="239" spans="1:6" ht="47.25">
      <c r="A239" s="44" t="s">
        <v>55</v>
      </c>
      <c r="B239" s="45" t="s">
        <v>519</v>
      </c>
      <c r="C239" s="45" t="s">
        <v>51</v>
      </c>
      <c r="D239" s="46">
        <v>1444.306</v>
      </c>
      <c r="E239" s="46" t="s">
        <v>260</v>
      </c>
      <c r="F239" s="46" t="s">
        <v>260</v>
      </c>
    </row>
    <row r="240" spans="1:6" ht="31.5">
      <c r="A240" s="41" t="s">
        <v>61</v>
      </c>
      <c r="B240" s="42" t="s">
        <v>190</v>
      </c>
      <c r="C240" s="42" t="s">
        <v>260</v>
      </c>
      <c r="D240" s="43">
        <v>7768.67591</v>
      </c>
      <c r="E240" s="43">
        <v>7251.93875</v>
      </c>
      <c r="F240" s="43">
        <v>7251.93875</v>
      </c>
    </row>
    <row r="241" spans="1:6" ht="31.5">
      <c r="A241" s="41" t="s">
        <v>62</v>
      </c>
      <c r="B241" s="42" t="s">
        <v>151</v>
      </c>
      <c r="C241" s="42" t="s">
        <v>260</v>
      </c>
      <c r="D241" s="43">
        <v>7768.67591</v>
      </c>
      <c r="E241" s="43">
        <v>7251.93875</v>
      </c>
      <c r="F241" s="43">
        <v>7251.93875</v>
      </c>
    </row>
    <row r="242" spans="1:6" ht="80.25" customHeight="1">
      <c r="A242" s="44" t="s">
        <v>36</v>
      </c>
      <c r="B242" s="45" t="s">
        <v>151</v>
      </c>
      <c r="C242" s="45" t="s">
        <v>37</v>
      </c>
      <c r="D242" s="46">
        <v>7323.96365</v>
      </c>
      <c r="E242" s="46">
        <v>7251.93875</v>
      </c>
      <c r="F242" s="46">
        <v>7251.93875</v>
      </c>
    </row>
    <row r="243" spans="1:6" ht="31.5">
      <c r="A243" s="44" t="s">
        <v>217</v>
      </c>
      <c r="B243" s="45" t="s">
        <v>151</v>
      </c>
      <c r="C243" s="45" t="s">
        <v>38</v>
      </c>
      <c r="D243" s="46">
        <v>444.71226</v>
      </c>
      <c r="E243" s="46" t="s">
        <v>260</v>
      </c>
      <c r="F243" s="46" t="s">
        <v>260</v>
      </c>
    </row>
    <row r="244" spans="1:6" ht="31.5">
      <c r="A244" s="41" t="s">
        <v>63</v>
      </c>
      <c r="B244" s="42" t="s">
        <v>191</v>
      </c>
      <c r="C244" s="42" t="s">
        <v>260</v>
      </c>
      <c r="D244" s="43">
        <v>33621.8695</v>
      </c>
      <c r="E244" s="43">
        <v>30811.64931</v>
      </c>
      <c r="F244" s="43">
        <v>30811.64931</v>
      </c>
    </row>
    <row r="245" spans="1:6" ht="18.75">
      <c r="A245" s="41" t="s">
        <v>221</v>
      </c>
      <c r="B245" s="42" t="s">
        <v>152</v>
      </c>
      <c r="C245" s="42" t="s">
        <v>260</v>
      </c>
      <c r="D245" s="43">
        <v>33621.8695</v>
      </c>
      <c r="E245" s="43">
        <v>30811.64931</v>
      </c>
      <c r="F245" s="43">
        <v>30811.64931</v>
      </c>
    </row>
    <row r="246" spans="1:6" ht="47.25">
      <c r="A246" s="44" t="s">
        <v>55</v>
      </c>
      <c r="B246" s="45" t="s">
        <v>152</v>
      </c>
      <c r="C246" s="45" t="s">
        <v>51</v>
      </c>
      <c r="D246" s="46">
        <v>20231.06141</v>
      </c>
      <c r="E246" s="46">
        <v>18058.518</v>
      </c>
      <c r="F246" s="46">
        <v>18058.518</v>
      </c>
    </row>
    <row r="247" spans="1:6" ht="63">
      <c r="A247" s="44" t="s">
        <v>442</v>
      </c>
      <c r="B247" s="45" t="s">
        <v>276</v>
      </c>
      <c r="C247" s="45" t="s">
        <v>260</v>
      </c>
      <c r="D247" s="46">
        <v>13390.80809</v>
      </c>
      <c r="E247" s="46">
        <v>12753.13131</v>
      </c>
      <c r="F247" s="46">
        <v>12753.13131</v>
      </c>
    </row>
    <row r="248" spans="1:6" ht="47.25">
      <c r="A248" s="44" t="s">
        <v>55</v>
      </c>
      <c r="B248" s="45" t="s">
        <v>276</v>
      </c>
      <c r="C248" s="45" t="s">
        <v>51</v>
      </c>
      <c r="D248" s="46">
        <v>13390.80809</v>
      </c>
      <c r="E248" s="46">
        <v>12753.13131</v>
      </c>
      <c r="F248" s="46">
        <v>12753.13131</v>
      </c>
    </row>
    <row r="249" spans="1:6" ht="31.5">
      <c r="A249" s="41" t="s">
        <v>492</v>
      </c>
      <c r="B249" s="42" t="s">
        <v>440</v>
      </c>
      <c r="C249" s="42" t="s">
        <v>260</v>
      </c>
      <c r="D249" s="43">
        <v>3851.97814</v>
      </c>
      <c r="E249" s="43">
        <v>2950.88708</v>
      </c>
      <c r="F249" s="43">
        <v>2950.88708</v>
      </c>
    </row>
    <row r="250" spans="1:6" ht="18.75">
      <c r="A250" s="41" t="s">
        <v>222</v>
      </c>
      <c r="B250" s="42" t="s">
        <v>441</v>
      </c>
      <c r="C250" s="42" t="s">
        <v>260</v>
      </c>
      <c r="D250" s="43">
        <v>3652.70808</v>
      </c>
      <c r="E250" s="43">
        <v>2950.88708</v>
      </c>
      <c r="F250" s="43">
        <v>2950.88708</v>
      </c>
    </row>
    <row r="251" spans="1:6" ht="47.25">
      <c r="A251" s="44" t="s">
        <v>55</v>
      </c>
      <c r="B251" s="45" t="s">
        <v>441</v>
      </c>
      <c r="C251" s="45" t="s">
        <v>51</v>
      </c>
      <c r="D251" s="46">
        <v>1984.51515</v>
      </c>
      <c r="E251" s="46">
        <v>1431.179</v>
      </c>
      <c r="F251" s="46">
        <v>1431.179</v>
      </c>
    </row>
    <row r="252" spans="1:6" ht="63">
      <c r="A252" s="44" t="s">
        <v>442</v>
      </c>
      <c r="B252" s="45" t="s">
        <v>443</v>
      </c>
      <c r="C252" s="45" t="s">
        <v>260</v>
      </c>
      <c r="D252" s="46">
        <v>1668.19293</v>
      </c>
      <c r="E252" s="46">
        <v>1519.70808</v>
      </c>
      <c r="F252" s="46">
        <v>1519.70808</v>
      </c>
    </row>
    <row r="253" spans="1:6" ht="47.25">
      <c r="A253" s="44" t="s">
        <v>55</v>
      </c>
      <c r="B253" s="45" t="s">
        <v>443</v>
      </c>
      <c r="C253" s="45" t="s">
        <v>51</v>
      </c>
      <c r="D253" s="46">
        <v>1668.19293</v>
      </c>
      <c r="E253" s="46">
        <v>1519.70808</v>
      </c>
      <c r="F253" s="46">
        <v>1519.70808</v>
      </c>
    </row>
    <row r="254" spans="1:6" ht="31.5">
      <c r="A254" s="41" t="s">
        <v>438</v>
      </c>
      <c r="B254" s="42" t="s">
        <v>444</v>
      </c>
      <c r="C254" s="42" t="s">
        <v>260</v>
      </c>
      <c r="D254" s="43">
        <v>199.27006</v>
      </c>
      <c r="E254" s="43" t="s">
        <v>260</v>
      </c>
      <c r="F254" s="43" t="s">
        <v>260</v>
      </c>
    </row>
    <row r="255" spans="1:6" ht="63">
      <c r="A255" s="44" t="s">
        <v>545</v>
      </c>
      <c r="B255" s="45" t="s">
        <v>546</v>
      </c>
      <c r="C255" s="45" t="s">
        <v>260</v>
      </c>
      <c r="D255" s="46">
        <v>199.27006</v>
      </c>
      <c r="E255" s="46" t="s">
        <v>260</v>
      </c>
      <c r="F255" s="46" t="s">
        <v>260</v>
      </c>
    </row>
    <row r="256" spans="1:6" ht="47.25">
      <c r="A256" s="44" t="s">
        <v>55</v>
      </c>
      <c r="B256" s="45" t="s">
        <v>546</v>
      </c>
      <c r="C256" s="45" t="s">
        <v>51</v>
      </c>
      <c r="D256" s="46">
        <v>199.27006</v>
      </c>
      <c r="E256" s="46" t="s">
        <v>260</v>
      </c>
      <c r="F256" s="46" t="s">
        <v>260</v>
      </c>
    </row>
    <row r="257" spans="1:6" ht="47.25">
      <c r="A257" s="41" t="s">
        <v>192</v>
      </c>
      <c r="B257" s="42" t="s">
        <v>193</v>
      </c>
      <c r="C257" s="42" t="s">
        <v>260</v>
      </c>
      <c r="D257" s="43">
        <v>39375.89882</v>
      </c>
      <c r="E257" s="43">
        <v>20651.15298</v>
      </c>
      <c r="F257" s="43">
        <v>20651.15298</v>
      </c>
    </row>
    <row r="258" spans="1:6" ht="31.5">
      <c r="A258" s="41" t="s">
        <v>250</v>
      </c>
      <c r="B258" s="42" t="s">
        <v>251</v>
      </c>
      <c r="C258" s="42" t="s">
        <v>260</v>
      </c>
      <c r="D258" s="43">
        <v>3486.185</v>
      </c>
      <c r="E258" s="43" t="s">
        <v>260</v>
      </c>
      <c r="F258" s="43" t="s">
        <v>260</v>
      </c>
    </row>
    <row r="259" spans="1:6" ht="63">
      <c r="A259" s="41" t="s">
        <v>445</v>
      </c>
      <c r="B259" s="42" t="s">
        <v>446</v>
      </c>
      <c r="C259" s="42" t="s">
        <v>260</v>
      </c>
      <c r="D259" s="43">
        <v>201</v>
      </c>
      <c r="E259" s="43" t="s">
        <v>260</v>
      </c>
      <c r="F259" s="43" t="s">
        <v>260</v>
      </c>
    </row>
    <row r="260" spans="1:6" ht="63">
      <c r="A260" s="44" t="s">
        <v>445</v>
      </c>
      <c r="B260" s="45" t="s">
        <v>520</v>
      </c>
      <c r="C260" s="45" t="s">
        <v>260</v>
      </c>
      <c r="D260" s="46">
        <v>201</v>
      </c>
      <c r="E260" s="46" t="s">
        <v>260</v>
      </c>
      <c r="F260" s="46" t="s">
        <v>260</v>
      </c>
    </row>
    <row r="261" spans="1:6" ht="18.75">
      <c r="A261" s="44" t="s">
        <v>78</v>
      </c>
      <c r="B261" s="45" t="s">
        <v>520</v>
      </c>
      <c r="C261" s="45" t="s">
        <v>79</v>
      </c>
      <c r="D261" s="46">
        <v>201</v>
      </c>
      <c r="E261" s="46" t="s">
        <v>260</v>
      </c>
      <c r="F261" s="46" t="s">
        <v>260</v>
      </c>
    </row>
    <row r="262" spans="1:6" ht="31.5">
      <c r="A262" s="41" t="s">
        <v>646</v>
      </c>
      <c r="B262" s="42" t="s">
        <v>647</v>
      </c>
      <c r="C262" s="42" t="s">
        <v>260</v>
      </c>
      <c r="D262" s="43">
        <v>3285.185</v>
      </c>
      <c r="E262" s="43" t="s">
        <v>260</v>
      </c>
      <c r="F262" s="43" t="s">
        <v>260</v>
      </c>
    </row>
    <row r="263" spans="1:6" ht="47.25">
      <c r="A263" s="44" t="s">
        <v>810</v>
      </c>
      <c r="B263" s="45" t="s">
        <v>811</v>
      </c>
      <c r="C263" s="45" t="s">
        <v>260</v>
      </c>
      <c r="D263" s="46">
        <v>2785.185</v>
      </c>
      <c r="E263" s="46" t="s">
        <v>260</v>
      </c>
      <c r="F263" s="46" t="s">
        <v>260</v>
      </c>
    </row>
    <row r="264" spans="1:6" ht="47.25">
      <c r="A264" s="44" t="s">
        <v>55</v>
      </c>
      <c r="B264" s="45" t="s">
        <v>811</v>
      </c>
      <c r="C264" s="45" t="s">
        <v>51</v>
      </c>
      <c r="D264" s="46">
        <v>2785.185</v>
      </c>
      <c r="E264" s="46" t="s">
        <v>260</v>
      </c>
      <c r="F264" s="46" t="s">
        <v>260</v>
      </c>
    </row>
    <row r="265" spans="1:6" ht="31.5">
      <c r="A265" s="44" t="s">
        <v>648</v>
      </c>
      <c r="B265" s="45" t="s">
        <v>649</v>
      </c>
      <c r="C265" s="45" t="s">
        <v>260</v>
      </c>
      <c r="D265" s="46">
        <v>500</v>
      </c>
      <c r="E265" s="46" t="s">
        <v>260</v>
      </c>
      <c r="F265" s="46" t="s">
        <v>260</v>
      </c>
    </row>
    <row r="266" spans="1:6" ht="47.25">
      <c r="A266" s="44" t="s">
        <v>55</v>
      </c>
      <c r="B266" s="45" t="s">
        <v>649</v>
      </c>
      <c r="C266" s="45" t="s">
        <v>51</v>
      </c>
      <c r="D266" s="46">
        <v>500</v>
      </c>
      <c r="E266" s="46" t="s">
        <v>260</v>
      </c>
      <c r="F266" s="46" t="s">
        <v>260</v>
      </c>
    </row>
    <row r="267" spans="1:6" ht="18.75">
      <c r="A267" s="41" t="s">
        <v>230</v>
      </c>
      <c r="B267" s="42" t="s">
        <v>194</v>
      </c>
      <c r="C267" s="42" t="s">
        <v>260</v>
      </c>
      <c r="D267" s="43">
        <v>190</v>
      </c>
      <c r="E267" s="43" t="s">
        <v>260</v>
      </c>
      <c r="F267" s="43" t="s">
        <v>260</v>
      </c>
    </row>
    <row r="268" spans="1:6" ht="63">
      <c r="A268" s="41" t="s">
        <v>139</v>
      </c>
      <c r="B268" s="42" t="s">
        <v>140</v>
      </c>
      <c r="C268" s="42" t="s">
        <v>260</v>
      </c>
      <c r="D268" s="43">
        <v>190</v>
      </c>
      <c r="E268" s="43" t="s">
        <v>260</v>
      </c>
      <c r="F268" s="43" t="s">
        <v>260</v>
      </c>
    </row>
    <row r="269" spans="1:6" ht="47.25">
      <c r="A269" s="44" t="s">
        <v>55</v>
      </c>
      <c r="B269" s="45" t="s">
        <v>140</v>
      </c>
      <c r="C269" s="45" t="s">
        <v>51</v>
      </c>
      <c r="D269" s="46">
        <v>190</v>
      </c>
      <c r="E269" s="46" t="s">
        <v>260</v>
      </c>
      <c r="F269" s="46" t="s">
        <v>260</v>
      </c>
    </row>
    <row r="270" spans="1:6" ht="18.75">
      <c r="A270" s="41" t="s">
        <v>45</v>
      </c>
      <c r="B270" s="42" t="s">
        <v>195</v>
      </c>
      <c r="C270" s="42" t="s">
        <v>260</v>
      </c>
      <c r="D270" s="43">
        <v>1010</v>
      </c>
      <c r="E270" s="43" t="s">
        <v>260</v>
      </c>
      <c r="F270" s="43" t="s">
        <v>260</v>
      </c>
    </row>
    <row r="271" spans="1:6" ht="47.25">
      <c r="A271" s="41" t="s">
        <v>46</v>
      </c>
      <c r="B271" s="42" t="s">
        <v>141</v>
      </c>
      <c r="C271" s="42" t="s">
        <v>260</v>
      </c>
      <c r="D271" s="43">
        <v>1010</v>
      </c>
      <c r="E271" s="43" t="s">
        <v>260</v>
      </c>
      <c r="F271" s="43" t="s">
        <v>260</v>
      </c>
    </row>
    <row r="272" spans="1:6" ht="47.25">
      <c r="A272" s="44" t="s">
        <v>55</v>
      </c>
      <c r="B272" s="45" t="s">
        <v>141</v>
      </c>
      <c r="C272" s="45" t="s">
        <v>51</v>
      </c>
      <c r="D272" s="46">
        <v>1010</v>
      </c>
      <c r="E272" s="46" t="s">
        <v>260</v>
      </c>
      <c r="F272" s="46" t="s">
        <v>260</v>
      </c>
    </row>
    <row r="273" spans="1:6" ht="31.5">
      <c r="A273" s="41" t="s">
        <v>223</v>
      </c>
      <c r="B273" s="42" t="s">
        <v>205</v>
      </c>
      <c r="C273" s="42" t="s">
        <v>260</v>
      </c>
      <c r="D273" s="43">
        <v>34689.71382</v>
      </c>
      <c r="E273" s="43">
        <v>20651.15298</v>
      </c>
      <c r="F273" s="43">
        <v>20651.15298</v>
      </c>
    </row>
    <row r="274" spans="1:6" ht="18.75">
      <c r="A274" s="41" t="s">
        <v>493</v>
      </c>
      <c r="B274" s="42" t="s">
        <v>204</v>
      </c>
      <c r="C274" s="42" t="s">
        <v>260</v>
      </c>
      <c r="D274" s="43">
        <v>7204.79798</v>
      </c>
      <c r="E274" s="43">
        <v>6649.79798</v>
      </c>
      <c r="F274" s="43">
        <v>6649.79798</v>
      </c>
    </row>
    <row r="275" spans="1:6" ht="47.25">
      <c r="A275" s="44" t="s">
        <v>55</v>
      </c>
      <c r="B275" s="45" t="s">
        <v>204</v>
      </c>
      <c r="C275" s="45" t="s">
        <v>51</v>
      </c>
      <c r="D275" s="46">
        <v>6678.63637</v>
      </c>
      <c r="E275" s="46">
        <v>6200</v>
      </c>
      <c r="F275" s="46">
        <v>6200</v>
      </c>
    </row>
    <row r="276" spans="1:6" ht="63">
      <c r="A276" s="44" t="s">
        <v>429</v>
      </c>
      <c r="B276" s="45" t="s">
        <v>277</v>
      </c>
      <c r="C276" s="45" t="s">
        <v>260</v>
      </c>
      <c r="D276" s="46">
        <v>526.16161</v>
      </c>
      <c r="E276" s="46">
        <v>449.79798</v>
      </c>
      <c r="F276" s="46">
        <v>449.79798</v>
      </c>
    </row>
    <row r="277" spans="1:6" ht="47.25">
      <c r="A277" s="44" t="s">
        <v>55</v>
      </c>
      <c r="B277" s="45" t="s">
        <v>277</v>
      </c>
      <c r="C277" s="45" t="s">
        <v>51</v>
      </c>
      <c r="D277" s="46">
        <v>526.16161</v>
      </c>
      <c r="E277" s="46">
        <v>449.79798</v>
      </c>
      <c r="F277" s="46">
        <v>449.79798</v>
      </c>
    </row>
    <row r="278" spans="1:6" ht="47.25">
      <c r="A278" s="41" t="s">
        <v>812</v>
      </c>
      <c r="B278" s="42" t="s">
        <v>813</v>
      </c>
      <c r="C278" s="42" t="s">
        <v>260</v>
      </c>
      <c r="D278" s="43">
        <v>49.65</v>
      </c>
      <c r="E278" s="43" t="s">
        <v>260</v>
      </c>
      <c r="F278" s="43" t="s">
        <v>260</v>
      </c>
    </row>
    <row r="279" spans="1:6" ht="47.25">
      <c r="A279" s="44" t="s">
        <v>55</v>
      </c>
      <c r="B279" s="45" t="s">
        <v>813</v>
      </c>
      <c r="C279" s="45" t="s">
        <v>51</v>
      </c>
      <c r="D279" s="46">
        <v>49.65</v>
      </c>
      <c r="E279" s="46" t="s">
        <v>260</v>
      </c>
      <c r="F279" s="46" t="s">
        <v>260</v>
      </c>
    </row>
    <row r="280" spans="1:6" ht="31.5">
      <c r="A280" s="41" t="s">
        <v>521</v>
      </c>
      <c r="B280" s="42" t="s">
        <v>447</v>
      </c>
      <c r="C280" s="42" t="s">
        <v>260</v>
      </c>
      <c r="D280" s="43">
        <v>27435.26584</v>
      </c>
      <c r="E280" s="43">
        <v>14001.355</v>
      </c>
      <c r="F280" s="43">
        <v>14001.355</v>
      </c>
    </row>
    <row r="281" spans="1:6" ht="47.25">
      <c r="A281" s="44" t="s">
        <v>55</v>
      </c>
      <c r="B281" s="45" t="s">
        <v>447</v>
      </c>
      <c r="C281" s="45" t="s">
        <v>51</v>
      </c>
      <c r="D281" s="46">
        <v>27435.26584</v>
      </c>
      <c r="E281" s="46">
        <v>14001.355</v>
      </c>
      <c r="F281" s="46">
        <v>14001.355</v>
      </c>
    </row>
    <row r="282" spans="1:6" ht="31.5">
      <c r="A282" s="41" t="s">
        <v>491</v>
      </c>
      <c r="B282" s="42" t="s">
        <v>196</v>
      </c>
      <c r="C282" s="42" t="s">
        <v>260</v>
      </c>
      <c r="D282" s="43">
        <v>125481.62182</v>
      </c>
      <c r="E282" s="43">
        <v>74995.1462</v>
      </c>
      <c r="F282" s="43">
        <v>73398.9956</v>
      </c>
    </row>
    <row r="283" spans="1:6" ht="31.5">
      <c r="A283" s="41" t="s">
        <v>494</v>
      </c>
      <c r="B283" s="42" t="s">
        <v>448</v>
      </c>
      <c r="C283" s="42" t="s">
        <v>260</v>
      </c>
      <c r="D283" s="43">
        <v>58247.1202</v>
      </c>
      <c r="E283" s="43">
        <v>21016.837</v>
      </c>
      <c r="F283" s="43">
        <v>21207.837</v>
      </c>
    </row>
    <row r="284" spans="1:6" ht="18.75">
      <c r="A284" s="41" t="s">
        <v>495</v>
      </c>
      <c r="B284" s="42" t="s">
        <v>449</v>
      </c>
      <c r="C284" s="42" t="s">
        <v>260</v>
      </c>
      <c r="D284" s="43">
        <v>18106.8202</v>
      </c>
      <c r="E284" s="43">
        <v>17585.337</v>
      </c>
      <c r="F284" s="43">
        <v>17585.337</v>
      </c>
    </row>
    <row r="285" spans="1:6" ht="79.5" customHeight="1">
      <c r="A285" s="44" t="s">
        <v>36</v>
      </c>
      <c r="B285" s="45" t="s">
        <v>449</v>
      </c>
      <c r="C285" s="45" t="s">
        <v>37</v>
      </c>
      <c r="D285" s="46">
        <v>17699.4242</v>
      </c>
      <c r="E285" s="46">
        <v>17566.879</v>
      </c>
      <c r="F285" s="46">
        <v>17566.879</v>
      </c>
    </row>
    <row r="286" spans="1:6" ht="31.5">
      <c r="A286" s="44" t="s">
        <v>217</v>
      </c>
      <c r="B286" s="45" t="s">
        <v>449</v>
      </c>
      <c r="C286" s="45" t="s">
        <v>38</v>
      </c>
      <c r="D286" s="46">
        <v>388.938</v>
      </c>
      <c r="E286" s="46" t="s">
        <v>260</v>
      </c>
      <c r="F286" s="46" t="s">
        <v>260</v>
      </c>
    </row>
    <row r="287" spans="1:6" ht="47.25">
      <c r="A287" s="44" t="s">
        <v>232</v>
      </c>
      <c r="B287" s="45" t="s">
        <v>450</v>
      </c>
      <c r="C287" s="45" t="s">
        <v>260</v>
      </c>
      <c r="D287" s="46">
        <v>18.458</v>
      </c>
      <c r="E287" s="46">
        <v>18.458</v>
      </c>
      <c r="F287" s="46">
        <v>18.458</v>
      </c>
    </row>
    <row r="288" spans="1:6" ht="31.5">
      <c r="A288" s="44" t="s">
        <v>217</v>
      </c>
      <c r="B288" s="45" t="s">
        <v>450</v>
      </c>
      <c r="C288" s="45" t="s">
        <v>38</v>
      </c>
      <c r="D288" s="46">
        <v>18.458</v>
      </c>
      <c r="E288" s="46">
        <v>18.458</v>
      </c>
      <c r="F288" s="46">
        <v>18.458</v>
      </c>
    </row>
    <row r="289" spans="1:6" ht="47.25">
      <c r="A289" s="41" t="s">
        <v>732</v>
      </c>
      <c r="B289" s="42" t="s">
        <v>451</v>
      </c>
      <c r="C289" s="42" t="s">
        <v>260</v>
      </c>
      <c r="D289" s="43">
        <v>496.7</v>
      </c>
      <c r="E289" s="43">
        <v>492.5</v>
      </c>
      <c r="F289" s="43">
        <v>488.5</v>
      </c>
    </row>
    <row r="290" spans="1:6" ht="47.25">
      <c r="A290" s="44" t="s">
        <v>732</v>
      </c>
      <c r="B290" s="45" t="s">
        <v>452</v>
      </c>
      <c r="C290" s="45" t="s">
        <v>260</v>
      </c>
      <c r="D290" s="46">
        <v>496.7</v>
      </c>
      <c r="E290" s="46">
        <v>492.5</v>
      </c>
      <c r="F290" s="46">
        <v>488.5</v>
      </c>
    </row>
    <row r="291" spans="1:6" ht="18.75">
      <c r="A291" s="44" t="s">
        <v>78</v>
      </c>
      <c r="B291" s="45" t="s">
        <v>452</v>
      </c>
      <c r="C291" s="45" t="s">
        <v>79</v>
      </c>
      <c r="D291" s="46">
        <v>496.7</v>
      </c>
      <c r="E291" s="46">
        <v>492.5</v>
      </c>
      <c r="F291" s="46">
        <v>488.5</v>
      </c>
    </row>
    <row r="292" spans="1:6" ht="31.5">
      <c r="A292" s="41" t="s">
        <v>706</v>
      </c>
      <c r="B292" s="42" t="s">
        <v>453</v>
      </c>
      <c r="C292" s="42" t="s">
        <v>260</v>
      </c>
      <c r="D292" s="43">
        <v>39643.6</v>
      </c>
      <c r="E292" s="43">
        <v>2939</v>
      </c>
      <c r="F292" s="43">
        <v>3134</v>
      </c>
    </row>
    <row r="293" spans="1:6" ht="18.75">
      <c r="A293" s="44" t="s">
        <v>78</v>
      </c>
      <c r="B293" s="45" t="s">
        <v>453</v>
      </c>
      <c r="C293" s="45" t="s">
        <v>79</v>
      </c>
      <c r="D293" s="46">
        <v>39643.6</v>
      </c>
      <c r="E293" s="46">
        <v>2939</v>
      </c>
      <c r="F293" s="46">
        <v>3134</v>
      </c>
    </row>
    <row r="294" spans="1:6" ht="31.5">
      <c r="A294" s="41" t="s">
        <v>496</v>
      </c>
      <c r="B294" s="42" t="s">
        <v>454</v>
      </c>
      <c r="C294" s="42" t="s">
        <v>260</v>
      </c>
      <c r="D294" s="43">
        <v>14674.91893</v>
      </c>
      <c r="E294" s="43">
        <v>14120.48324</v>
      </c>
      <c r="F294" s="43">
        <v>13004.33264</v>
      </c>
    </row>
    <row r="295" spans="1:6" ht="31.5">
      <c r="A295" s="41" t="s">
        <v>497</v>
      </c>
      <c r="B295" s="42" t="s">
        <v>455</v>
      </c>
      <c r="C295" s="42" t="s">
        <v>260</v>
      </c>
      <c r="D295" s="43">
        <v>14491.5767</v>
      </c>
      <c r="E295" s="43">
        <v>13937.141</v>
      </c>
      <c r="F295" s="43">
        <v>12820.9904</v>
      </c>
    </row>
    <row r="296" spans="1:6" ht="80.25" customHeight="1">
      <c r="A296" s="44" t="s">
        <v>36</v>
      </c>
      <c r="B296" s="45" t="s">
        <v>455</v>
      </c>
      <c r="C296" s="45" t="s">
        <v>37</v>
      </c>
      <c r="D296" s="46">
        <v>14014.2967</v>
      </c>
      <c r="E296" s="46">
        <v>13937.141</v>
      </c>
      <c r="F296" s="46">
        <v>12820.9904</v>
      </c>
    </row>
    <row r="297" spans="1:6" ht="31.5">
      <c r="A297" s="44" t="s">
        <v>217</v>
      </c>
      <c r="B297" s="45" t="s">
        <v>455</v>
      </c>
      <c r="C297" s="45" t="s">
        <v>38</v>
      </c>
      <c r="D297" s="46">
        <v>332.28</v>
      </c>
      <c r="E297" s="46" t="s">
        <v>260</v>
      </c>
      <c r="F297" s="46" t="s">
        <v>260</v>
      </c>
    </row>
    <row r="298" spans="1:6" ht="18.75">
      <c r="A298" s="44" t="s">
        <v>40</v>
      </c>
      <c r="B298" s="45" t="s">
        <v>455</v>
      </c>
      <c r="C298" s="45" t="s">
        <v>41</v>
      </c>
      <c r="D298" s="46">
        <v>145</v>
      </c>
      <c r="E298" s="46" t="s">
        <v>260</v>
      </c>
      <c r="F298" s="46" t="s">
        <v>260</v>
      </c>
    </row>
    <row r="299" spans="1:6" ht="87" customHeight="1">
      <c r="A299" s="41" t="s">
        <v>456</v>
      </c>
      <c r="B299" s="42" t="s">
        <v>457</v>
      </c>
      <c r="C299" s="42" t="s">
        <v>260</v>
      </c>
      <c r="D299" s="43">
        <v>183.34223</v>
      </c>
      <c r="E299" s="43">
        <v>183.34224</v>
      </c>
      <c r="F299" s="43">
        <v>183.34224</v>
      </c>
    </row>
    <row r="300" spans="1:6" ht="94.5">
      <c r="A300" s="44" t="s">
        <v>458</v>
      </c>
      <c r="B300" s="45" t="s">
        <v>459</v>
      </c>
      <c r="C300" s="45" t="s">
        <v>260</v>
      </c>
      <c r="D300" s="46">
        <v>183.34223</v>
      </c>
      <c r="E300" s="46">
        <v>183.34224</v>
      </c>
      <c r="F300" s="46">
        <v>183.34224</v>
      </c>
    </row>
    <row r="301" spans="1:6" ht="31.5">
      <c r="A301" s="44" t="s">
        <v>217</v>
      </c>
      <c r="B301" s="45" t="s">
        <v>459</v>
      </c>
      <c r="C301" s="45" t="s">
        <v>38</v>
      </c>
      <c r="D301" s="46">
        <v>183.34223</v>
      </c>
      <c r="E301" s="46">
        <v>183.34224</v>
      </c>
      <c r="F301" s="46">
        <v>183.34224</v>
      </c>
    </row>
    <row r="302" spans="1:6" ht="18.75">
      <c r="A302" s="41" t="s">
        <v>498</v>
      </c>
      <c r="B302" s="42" t="s">
        <v>197</v>
      </c>
      <c r="C302" s="42" t="s">
        <v>260</v>
      </c>
      <c r="D302" s="43">
        <v>51909.53918</v>
      </c>
      <c r="E302" s="43">
        <v>39857.82596</v>
      </c>
      <c r="F302" s="43">
        <v>39186.82596</v>
      </c>
    </row>
    <row r="303" spans="1:6" ht="36.75" customHeight="1">
      <c r="A303" s="41" t="s">
        <v>499</v>
      </c>
      <c r="B303" s="42" t="s">
        <v>142</v>
      </c>
      <c r="C303" s="42" t="s">
        <v>260</v>
      </c>
      <c r="D303" s="43">
        <v>51909.53918</v>
      </c>
      <c r="E303" s="43">
        <v>39857.82596</v>
      </c>
      <c r="F303" s="43">
        <v>39186.82596</v>
      </c>
    </row>
    <row r="304" spans="1:6" ht="81" customHeight="1">
      <c r="A304" s="44" t="s">
        <v>36</v>
      </c>
      <c r="B304" s="45" t="s">
        <v>142</v>
      </c>
      <c r="C304" s="45" t="s">
        <v>37</v>
      </c>
      <c r="D304" s="46">
        <v>41091.15666</v>
      </c>
      <c r="E304" s="46">
        <v>39186.82596</v>
      </c>
      <c r="F304" s="46">
        <v>39186.82596</v>
      </c>
    </row>
    <row r="305" spans="1:6" ht="31.5">
      <c r="A305" s="44" t="s">
        <v>217</v>
      </c>
      <c r="B305" s="45" t="s">
        <v>142</v>
      </c>
      <c r="C305" s="45" t="s">
        <v>38</v>
      </c>
      <c r="D305" s="46">
        <v>4436.16658</v>
      </c>
      <c r="E305" s="46">
        <v>671</v>
      </c>
      <c r="F305" s="46" t="s">
        <v>260</v>
      </c>
    </row>
    <row r="306" spans="1:6" ht="18.75">
      <c r="A306" s="44" t="s">
        <v>40</v>
      </c>
      <c r="B306" s="45" t="s">
        <v>142</v>
      </c>
      <c r="C306" s="45" t="s">
        <v>41</v>
      </c>
      <c r="D306" s="46">
        <v>120</v>
      </c>
      <c r="E306" s="46" t="s">
        <v>260</v>
      </c>
      <c r="F306" s="46" t="s">
        <v>260</v>
      </c>
    </row>
    <row r="307" spans="1:6" ht="47.25">
      <c r="A307" s="44" t="s">
        <v>737</v>
      </c>
      <c r="B307" s="45" t="s">
        <v>738</v>
      </c>
      <c r="C307" s="45" t="s">
        <v>260</v>
      </c>
      <c r="D307" s="46">
        <v>6262.21594</v>
      </c>
      <c r="E307" s="46" t="s">
        <v>260</v>
      </c>
      <c r="F307" s="46" t="s">
        <v>260</v>
      </c>
    </row>
    <row r="308" spans="1:6" ht="18.75">
      <c r="A308" s="44" t="s">
        <v>78</v>
      </c>
      <c r="B308" s="45" t="s">
        <v>738</v>
      </c>
      <c r="C308" s="45" t="s">
        <v>79</v>
      </c>
      <c r="D308" s="46">
        <v>6262.21594</v>
      </c>
      <c r="E308" s="46" t="s">
        <v>260</v>
      </c>
      <c r="F308" s="46" t="s">
        <v>260</v>
      </c>
    </row>
    <row r="309" spans="1:6" ht="18.75">
      <c r="A309" s="41" t="s">
        <v>862</v>
      </c>
      <c r="B309" s="42" t="s">
        <v>863</v>
      </c>
      <c r="C309" s="42" t="s">
        <v>260</v>
      </c>
      <c r="D309" s="43">
        <v>1.65</v>
      </c>
      <c r="E309" s="43" t="s">
        <v>260</v>
      </c>
      <c r="F309" s="43" t="s">
        <v>260</v>
      </c>
    </row>
    <row r="310" spans="1:6" ht="31.5">
      <c r="A310" s="41" t="s">
        <v>864</v>
      </c>
      <c r="B310" s="42" t="s">
        <v>865</v>
      </c>
      <c r="C310" s="42" t="s">
        <v>260</v>
      </c>
      <c r="D310" s="43">
        <v>1.65</v>
      </c>
      <c r="E310" s="43" t="s">
        <v>260</v>
      </c>
      <c r="F310" s="43" t="s">
        <v>260</v>
      </c>
    </row>
    <row r="311" spans="1:6" ht="31.5">
      <c r="A311" s="44" t="s">
        <v>217</v>
      </c>
      <c r="B311" s="45" t="s">
        <v>865</v>
      </c>
      <c r="C311" s="45" t="s">
        <v>38</v>
      </c>
      <c r="D311" s="46">
        <v>1.65</v>
      </c>
      <c r="E311" s="46" t="s">
        <v>260</v>
      </c>
      <c r="F311" s="46" t="s">
        <v>260</v>
      </c>
    </row>
    <row r="312" spans="1:6" ht="31.5">
      <c r="A312" s="41" t="s">
        <v>691</v>
      </c>
      <c r="B312" s="42" t="s">
        <v>692</v>
      </c>
      <c r="C312" s="42" t="s">
        <v>260</v>
      </c>
      <c r="D312" s="43">
        <v>441.83349</v>
      </c>
      <c r="E312" s="43" t="s">
        <v>260</v>
      </c>
      <c r="F312" s="43" t="s">
        <v>260</v>
      </c>
    </row>
    <row r="313" spans="1:6" ht="31.5">
      <c r="A313" s="41" t="s">
        <v>693</v>
      </c>
      <c r="B313" s="42" t="s">
        <v>694</v>
      </c>
      <c r="C313" s="42" t="s">
        <v>260</v>
      </c>
      <c r="D313" s="43">
        <v>441.83349</v>
      </c>
      <c r="E313" s="43" t="s">
        <v>260</v>
      </c>
      <c r="F313" s="43" t="s">
        <v>260</v>
      </c>
    </row>
    <row r="314" spans="1:6" ht="31.5">
      <c r="A314" s="44" t="s">
        <v>693</v>
      </c>
      <c r="B314" s="45" t="s">
        <v>695</v>
      </c>
      <c r="C314" s="45" t="s">
        <v>260</v>
      </c>
      <c r="D314" s="46">
        <v>441.83349</v>
      </c>
      <c r="E314" s="46" t="s">
        <v>260</v>
      </c>
      <c r="F314" s="46" t="s">
        <v>260</v>
      </c>
    </row>
    <row r="315" spans="1:6" ht="18.75">
      <c r="A315" s="44" t="s">
        <v>40</v>
      </c>
      <c r="B315" s="45" t="s">
        <v>695</v>
      </c>
      <c r="C315" s="45" t="s">
        <v>41</v>
      </c>
      <c r="D315" s="46">
        <v>441.83349</v>
      </c>
      <c r="E315" s="46" t="s">
        <v>260</v>
      </c>
      <c r="F315" s="46" t="s">
        <v>260</v>
      </c>
    </row>
    <row r="316" spans="1:6" ht="47.25">
      <c r="A316" s="41" t="s">
        <v>814</v>
      </c>
      <c r="B316" s="42" t="s">
        <v>815</v>
      </c>
      <c r="C316" s="42" t="s">
        <v>260</v>
      </c>
      <c r="D316" s="43">
        <v>206.56002</v>
      </c>
      <c r="E316" s="43" t="s">
        <v>260</v>
      </c>
      <c r="F316" s="43" t="s">
        <v>260</v>
      </c>
    </row>
    <row r="317" spans="1:6" ht="31.5">
      <c r="A317" s="41" t="s">
        <v>497</v>
      </c>
      <c r="B317" s="42" t="s">
        <v>816</v>
      </c>
      <c r="C317" s="42" t="s">
        <v>260</v>
      </c>
      <c r="D317" s="43">
        <v>206.56002</v>
      </c>
      <c r="E317" s="43" t="s">
        <v>260</v>
      </c>
      <c r="F317" s="43" t="s">
        <v>260</v>
      </c>
    </row>
    <row r="318" spans="1:6" ht="47.25">
      <c r="A318" s="44" t="s">
        <v>817</v>
      </c>
      <c r="B318" s="45" t="s">
        <v>818</v>
      </c>
      <c r="C318" s="45" t="s">
        <v>260</v>
      </c>
      <c r="D318" s="46">
        <v>206.56002</v>
      </c>
      <c r="E318" s="46" t="s">
        <v>260</v>
      </c>
      <c r="F318" s="46" t="s">
        <v>260</v>
      </c>
    </row>
    <row r="319" spans="1:6" ht="78.75" customHeight="1">
      <c r="A319" s="44" t="s">
        <v>36</v>
      </c>
      <c r="B319" s="45" t="s">
        <v>818</v>
      </c>
      <c r="C319" s="45" t="s">
        <v>37</v>
      </c>
      <c r="D319" s="46">
        <v>206.56002</v>
      </c>
      <c r="E319" s="46" t="s">
        <v>260</v>
      </c>
      <c r="F319" s="46" t="s">
        <v>260</v>
      </c>
    </row>
    <row r="320" spans="1:6" ht="47.25">
      <c r="A320" s="41" t="s">
        <v>500</v>
      </c>
      <c r="B320" s="42" t="s">
        <v>198</v>
      </c>
      <c r="C320" s="42" t="s">
        <v>260</v>
      </c>
      <c r="D320" s="43">
        <v>6295.63803</v>
      </c>
      <c r="E320" s="43">
        <v>2484.45373</v>
      </c>
      <c r="F320" s="43">
        <v>2484.45373</v>
      </c>
    </row>
    <row r="321" spans="1:6" ht="31.5">
      <c r="A321" s="41" t="s">
        <v>501</v>
      </c>
      <c r="B321" s="42" t="s">
        <v>199</v>
      </c>
      <c r="C321" s="42" t="s">
        <v>260</v>
      </c>
      <c r="D321" s="43">
        <v>1577.25556</v>
      </c>
      <c r="E321" s="43">
        <v>1575.75556</v>
      </c>
      <c r="F321" s="43">
        <v>1575.75556</v>
      </c>
    </row>
    <row r="322" spans="1:6" ht="31.5">
      <c r="A322" s="41" t="s">
        <v>460</v>
      </c>
      <c r="B322" s="42" t="s">
        <v>461</v>
      </c>
      <c r="C322" s="42" t="s">
        <v>260</v>
      </c>
      <c r="D322" s="43">
        <v>218.7</v>
      </c>
      <c r="E322" s="43">
        <v>217.2</v>
      </c>
      <c r="F322" s="43">
        <v>217.2</v>
      </c>
    </row>
    <row r="323" spans="1:6" ht="111.75" customHeight="1">
      <c r="A323" s="44" t="s">
        <v>507</v>
      </c>
      <c r="B323" s="45" t="s">
        <v>462</v>
      </c>
      <c r="C323" s="45" t="s">
        <v>260</v>
      </c>
      <c r="D323" s="46">
        <v>209.7</v>
      </c>
      <c r="E323" s="46">
        <v>208.2</v>
      </c>
      <c r="F323" s="46">
        <v>208.2</v>
      </c>
    </row>
    <row r="324" spans="1:6" ht="81.75" customHeight="1">
      <c r="A324" s="44" t="s">
        <v>36</v>
      </c>
      <c r="B324" s="45" t="s">
        <v>462</v>
      </c>
      <c r="C324" s="45" t="s">
        <v>37</v>
      </c>
      <c r="D324" s="46">
        <v>1.522</v>
      </c>
      <c r="E324" s="46" t="s">
        <v>260</v>
      </c>
      <c r="F324" s="46" t="s">
        <v>260</v>
      </c>
    </row>
    <row r="325" spans="1:6" ht="31.5">
      <c r="A325" s="44" t="s">
        <v>217</v>
      </c>
      <c r="B325" s="45" t="s">
        <v>462</v>
      </c>
      <c r="C325" s="45" t="s">
        <v>38</v>
      </c>
      <c r="D325" s="46">
        <v>3.021</v>
      </c>
      <c r="E325" s="46">
        <v>4.584</v>
      </c>
      <c r="F325" s="46">
        <v>4.584</v>
      </c>
    </row>
    <row r="326" spans="1:6" ht="18.75">
      <c r="A326" s="44" t="s">
        <v>78</v>
      </c>
      <c r="B326" s="45" t="s">
        <v>462</v>
      </c>
      <c r="C326" s="45" t="s">
        <v>79</v>
      </c>
      <c r="D326" s="46">
        <v>205.157</v>
      </c>
      <c r="E326" s="46">
        <v>203.616</v>
      </c>
      <c r="F326" s="46">
        <v>203.616</v>
      </c>
    </row>
    <row r="327" spans="1:6" ht="173.25">
      <c r="A327" s="44" t="s">
        <v>508</v>
      </c>
      <c r="B327" s="45" t="s">
        <v>463</v>
      </c>
      <c r="C327" s="45" t="s">
        <v>260</v>
      </c>
      <c r="D327" s="46">
        <v>9</v>
      </c>
      <c r="E327" s="46">
        <v>9</v>
      </c>
      <c r="F327" s="46">
        <v>9</v>
      </c>
    </row>
    <row r="328" spans="1:6" ht="31.5">
      <c r="A328" s="44" t="s">
        <v>217</v>
      </c>
      <c r="B328" s="45" t="s">
        <v>463</v>
      </c>
      <c r="C328" s="45" t="s">
        <v>38</v>
      </c>
      <c r="D328" s="46">
        <v>9</v>
      </c>
      <c r="E328" s="46">
        <v>9</v>
      </c>
      <c r="F328" s="46">
        <v>9</v>
      </c>
    </row>
    <row r="329" spans="1:6" ht="31.5">
      <c r="A329" s="41" t="s">
        <v>464</v>
      </c>
      <c r="B329" s="42" t="s">
        <v>465</v>
      </c>
      <c r="C329" s="42" t="s">
        <v>260</v>
      </c>
      <c r="D329" s="43">
        <v>1358.55556</v>
      </c>
      <c r="E329" s="43">
        <v>1358.55556</v>
      </c>
      <c r="F329" s="43">
        <v>1358.55556</v>
      </c>
    </row>
    <row r="330" spans="1:6" ht="47.25">
      <c r="A330" s="44" t="s">
        <v>466</v>
      </c>
      <c r="B330" s="45" t="s">
        <v>467</v>
      </c>
      <c r="C330" s="45" t="s">
        <v>260</v>
      </c>
      <c r="D330" s="46">
        <v>1358.55556</v>
      </c>
      <c r="E330" s="46">
        <v>1358.55556</v>
      </c>
      <c r="F330" s="46">
        <v>1358.55556</v>
      </c>
    </row>
    <row r="331" spans="1:6" ht="47.25">
      <c r="A331" s="44" t="s">
        <v>55</v>
      </c>
      <c r="B331" s="45" t="s">
        <v>467</v>
      </c>
      <c r="C331" s="45" t="s">
        <v>51</v>
      </c>
      <c r="D331" s="46">
        <v>1358.55556</v>
      </c>
      <c r="E331" s="46">
        <v>1358.55556</v>
      </c>
      <c r="F331" s="46">
        <v>1358.55556</v>
      </c>
    </row>
    <row r="332" spans="1:6" ht="47.25">
      <c r="A332" s="41" t="s">
        <v>502</v>
      </c>
      <c r="B332" s="42" t="s">
        <v>229</v>
      </c>
      <c r="C332" s="42" t="s">
        <v>260</v>
      </c>
      <c r="D332" s="43">
        <v>815.6129</v>
      </c>
      <c r="E332" s="43">
        <v>408.69817</v>
      </c>
      <c r="F332" s="43">
        <v>408.69817</v>
      </c>
    </row>
    <row r="333" spans="1:6" ht="47.25">
      <c r="A333" s="41" t="s">
        <v>468</v>
      </c>
      <c r="B333" s="42" t="s">
        <v>469</v>
      </c>
      <c r="C333" s="42" t="s">
        <v>260</v>
      </c>
      <c r="D333" s="43">
        <v>500</v>
      </c>
      <c r="E333" s="43" t="s">
        <v>260</v>
      </c>
      <c r="F333" s="43" t="s">
        <v>260</v>
      </c>
    </row>
    <row r="334" spans="1:6" ht="31.5">
      <c r="A334" s="44" t="s">
        <v>47</v>
      </c>
      <c r="B334" s="45" t="s">
        <v>469</v>
      </c>
      <c r="C334" s="45" t="s">
        <v>48</v>
      </c>
      <c r="D334" s="46">
        <v>500</v>
      </c>
      <c r="E334" s="46" t="s">
        <v>260</v>
      </c>
      <c r="F334" s="46" t="s">
        <v>260</v>
      </c>
    </row>
    <row r="335" spans="1:6" ht="47.25">
      <c r="A335" s="41" t="s">
        <v>470</v>
      </c>
      <c r="B335" s="42" t="s">
        <v>471</v>
      </c>
      <c r="C335" s="42" t="s">
        <v>260</v>
      </c>
      <c r="D335" s="43">
        <v>315.6129</v>
      </c>
      <c r="E335" s="43">
        <v>408.69817</v>
      </c>
      <c r="F335" s="43">
        <v>408.69817</v>
      </c>
    </row>
    <row r="336" spans="1:6" ht="63">
      <c r="A336" s="44" t="s">
        <v>472</v>
      </c>
      <c r="B336" s="45" t="s">
        <v>473</v>
      </c>
      <c r="C336" s="45" t="s">
        <v>260</v>
      </c>
      <c r="D336" s="46">
        <v>315.6129</v>
      </c>
      <c r="E336" s="46">
        <v>408.69817</v>
      </c>
      <c r="F336" s="46">
        <v>408.69817</v>
      </c>
    </row>
    <row r="337" spans="1:6" ht="47.25">
      <c r="A337" s="44" t="s">
        <v>55</v>
      </c>
      <c r="B337" s="45" t="s">
        <v>473</v>
      </c>
      <c r="C337" s="45" t="s">
        <v>51</v>
      </c>
      <c r="D337" s="46">
        <v>315.6129</v>
      </c>
      <c r="E337" s="46">
        <v>408.69817</v>
      </c>
      <c r="F337" s="46">
        <v>408.69817</v>
      </c>
    </row>
    <row r="338" spans="1:6" ht="47.25">
      <c r="A338" s="41" t="s">
        <v>514</v>
      </c>
      <c r="B338" s="42" t="s">
        <v>258</v>
      </c>
      <c r="C338" s="42" t="s">
        <v>260</v>
      </c>
      <c r="D338" s="43" t="s">
        <v>260</v>
      </c>
      <c r="E338" s="43">
        <v>500</v>
      </c>
      <c r="F338" s="43">
        <v>500</v>
      </c>
    </row>
    <row r="339" spans="1:6" ht="47.25">
      <c r="A339" s="41" t="s">
        <v>474</v>
      </c>
      <c r="B339" s="42" t="s">
        <v>475</v>
      </c>
      <c r="C339" s="42" t="s">
        <v>260</v>
      </c>
      <c r="D339" s="43" t="s">
        <v>260</v>
      </c>
      <c r="E339" s="43">
        <v>500</v>
      </c>
      <c r="F339" s="43">
        <v>500</v>
      </c>
    </row>
    <row r="340" spans="1:6" ht="47.25">
      <c r="A340" s="44" t="s">
        <v>50</v>
      </c>
      <c r="B340" s="45" t="s">
        <v>476</v>
      </c>
      <c r="C340" s="45" t="s">
        <v>260</v>
      </c>
      <c r="D340" s="46" t="s">
        <v>260</v>
      </c>
      <c r="E340" s="46">
        <v>500</v>
      </c>
      <c r="F340" s="46">
        <v>500</v>
      </c>
    </row>
    <row r="341" spans="1:6" ht="18.75">
      <c r="A341" s="44" t="s">
        <v>40</v>
      </c>
      <c r="B341" s="45" t="s">
        <v>476</v>
      </c>
      <c r="C341" s="45" t="s">
        <v>41</v>
      </c>
      <c r="D341" s="46" t="s">
        <v>260</v>
      </c>
      <c r="E341" s="46">
        <v>500</v>
      </c>
      <c r="F341" s="46">
        <v>500</v>
      </c>
    </row>
    <row r="342" spans="1:6" ht="31.5">
      <c r="A342" s="41" t="s">
        <v>477</v>
      </c>
      <c r="B342" s="42" t="s">
        <v>478</v>
      </c>
      <c r="C342" s="42" t="s">
        <v>260</v>
      </c>
      <c r="D342" s="43">
        <v>3735.25725</v>
      </c>
      <c r="E342" s="43" t="s">
        <v>260</v>
      </c>
      <c r="F342" s="43" t="s">
        <v>260</v>
      </c>
    </row>
    <row r="343" spans="1:6" ht="36.75" customHeight="1">
      <c r="A343" s="41" t="s">
        <v>479</v>
      </c>
      <c r="B343" s="42" t="s">
        <v>480</v>
      </c>
      <c r="C343" s="42" t="s">
        <v>260</v>
      </c>
      <c r="D343" s="43">
        <v>3735.25725</v>
      </c>
      <c r="E343" s="43" t="s">
        <v>260</v>
      </c>
      <c r="F343" s="43" t="s">
        <v>260</v>
      </c>
    </row>
    <row r="344" spans="1:6" ht="31.5">
      <c r="A344" s="44" t="s">
        <v>217</v>
      </c>
      <c r="B344" s="45" t="s">
        <v>480</v>
      </c>
      <c r="C344" s="45" t="s">
        <v>38</v>
      </c>
      <c r="D344" s="46">
        <v>115.952</v>
      </c>
      <c r="E344" s="46" t="s">
        <v>260</v>
      </c>
      <c r="F344" s="46" t="s">
        <v>260</v>
      </c>
    </row>
    <row r="345" spans="1:6" ht="47.25">
      <c r="A345" s="44" t="s">
        <v>55</v>
      </c>
      <c r="B345" s="45" t="s">
        <v>480</v>
      </c>
      <c r="C345" s="45" t="s">
        <v>51</v>
      </c>
      <c r="D345" s="46">
        <v>2906.22479</v>
      </c>
      <c r="E345" s="46" t="s">
        <v>260</v>
      </c>
      <c r="F345" s="46" t="s">
        <v>260</v>
      </c>
    </row>
    <row r="346" spans="1:6" ht="49.5" customHeight="1">
      <c r="A346" s="44" t="s">
        <v>696</v>
      </c>
      <c r="B346" s="45" t="s">
        <v>697</v>
      </c>
      <c r="C346" s="45" t="s">
        <v>260</v>
      </c>
      <c r="D346" s="46">
        <v>400</v>
      </c>
      <c r="E346" s="46" t="s">
        <v>260</v>
      </c>
      <c r="F346" s="46" t="s">
        <v>260</v>
      </c>
    </row>
    <row r="347" spans="1:6" ht="47.25">
      <c r="A347" s="44" t="s">
        <v>55</v>
      </c>
      <c r="B347" s="45" t="s">
        <v>697</v>
      </c>
      <c r="C347" s="45" t="s">
        <v>51</v>
      </c>
      <c r="D347" s="46">
        <v>400</v>
      </c>
      <c r="E347" s="46" t="s">
        <v>260</v>
      </c>
      <c r="F347" s="46" t="s">
        <v>260</v>
      </c>
    </row>
    <row r="348" spans="1:6" ht="31.5">
      <c r="A348" s="44" t="s">
        <v>819</v>
      </c>
      <c r="B348" s="45" t="s">
        <v>820</v>
      </c>
      <c r="C348" s="45" t="s">
        <v>260</v>
      </c>
      <c r="D348" s="46">
        <v>243.019</v>
      </c>
      <c r="E348" s="46" t="s">
        <v>260</v>
      </c>
      <c r="F348" s="46" t="s">
        <v>260</v>
      </c>
    </row>
    <row r="349" spans="1:6" ht="47.25">
      <c r="A349" s="44" t="s">
        <v>55</v>
      </c>
      <c r="B349" s="45" t="s">
        <v>820</v>
      </c>
      <c r="C349" s="45" t="s">
        <v>51</v>
      </c>
      <c r="D349" s="46">
        <v>243.019</v>
      </c>
      <c r="E349" s="46" t="s">
        <v>260</v>
      </c>
      <c r="F349" s="46" t="s">
        <v>260</v>
      </c>
    </row>
    <row r="350" spans="1:6" ht="78.75">
      <c r="A350" s="44" t="s">
        <v>547</v>
      </c>
      <c r="B350" s="45" t="s">
        <v>548</v>
      </c>
      <c r="C350" s="45" t="s">
        <v>260</v>
      </c>
      <c r="D350" s="46">
        <v>70.06146</v>
      </c>
      <c r="E350" s="46" t="s">
        <v>260</v>
      </c>
      <c r="F350" s="46" t="s">
        <v>260</v>
      </c>
    </row>
    <row r="351" spans="1:6" ht="47.25">
      <c r="A351" s="44" t="s">
        <v>55</v>
      </c>
      <c r="B351" s="45" t="s">
        <v>548</v>
      </c>
      <c r="C351" s="45" t="s">
        <v>51</v>
      </c>
      <c r="D351" s="46">
        <v>70.06146</v>
      </c>
      <c r="E351" s="46" t="s">
        <v>260</v>
      </c>
      <c r="F351" s="46" t="s">
        <v>260</v>
      </c>
    </row>
    <row r="352" spans="1:6" ht="18.75">
      <c r="A352" s="41" t="s">
        <v>866</v>
      </c>
      <c r="B352" s="42" t="s">
        <v>867</v>
      </c>
      <c r="C352" s="42" t="s">
        <v>260</v>
      </c>
      <c r="D352" s="43">
        <v>167.51232</v>
      </c>
      <c r="E352" s="43" t="s">
        <v>260</v>
      </c>
      <c r="F352" s="43" t="s">
        <v>260</v>
      </c>
    </row>
    <row r="353" spans="1:6" ht="47.25">
      <c r="A353" s="41" t="s">
        <v>868</v>
      </c>
      <c r="B353" s="42" t="s">
        <v>869</v>
      </c>
      <c r="C353" s="42" t="s">
        <v>260</v>
      </c>
      <c r="D353" s="43">
        <v>167.51232</v>
      </c>
      <c r="E353" s="43" t="s">
        <v>260</v>
      </c>
      <c r="F353" s="43" t="s">
        <v>260</v>
      </c>
    </row>
    <row r="354" spans="1:6" ht="47.25">
      <c r="A354" s="44" t="s">
        <v>55</v>
      </c>
      <c r="B354" s="45" t="s">
        <v>869</v>
      </c>
      <c r="C354" s="45" t="s">
        <v>51</v>
      </c>
      <c r="D354" s="46">
        <v>167.51232</v>
      </c>
      <c r="E354" s="46" t="s">
        <v>260</v>
      </c>
      <c r="F354" s="46" t="s">
        <v>260</v>
      </c>
    </row>
    <row r="355" spans="1:6" ht="31.5">
      <c r="A355" s="41" t="s">
        <v>503</v>
      </c>
      <c r="B355" s="42" t="s">
        <v>200</v>
      </c>
      <c r="C355" s="42" t="s">
        <v>260</v>
      </c>
      <c r="D355" s="43">
        <v>3423.505</v>
      </c>
      <c r="E355" s="43">
        <v>2400</v>
      </c>
      <c r="F355" s="43">
        <v>2400</v>
      </c>
    </row>
    <row r="356" spans="1:6" ht="22.5" customHeight="1">
      <c r="A356" s="41" t="s">
        <v>504</v>
      </c>
      <c r="B356" s="42" t="s">
        <v>201</v>
      </c>
      <c r="C356" s="42" t="s">
        <v>260</v>
      </c>
      <c r="D356" s="43">
        <v>533.336</v>
      </c>
      <c r="E356" s="43" t="s">
        <v>260</v>
      </c>
      <c r="F356" s="43" t="s">
        <v>260</v>
      </c>
    </row>
    <row r="357" spans="1:6" ht="18.75">
      <c r="A357" s="41" t="s">
        <v>505</v>
      </c>
      <c r="B357" s="42" t="s">
        <v>143</v>
      </c>
      <c r="C357" s="42" t="s">
        <v>260</v>
      </c>
      <c r="D357" s="43">
        <v>533.336</v>
      </c>
      <c r="E357" s="43" t="s">
        <v>260</v>
      </c>
      <c r="F357" s="43" t="s">
        <v>260</v>
      </c>
    </row>
    <row r="358" spans="1:6" ht="47.25">
      <c r="A358" s="44" t="s">
        <v>481</v>
      </c>
      <c r="B358" s="45" t="s">
        <v>524</v>
      </c>
      <c r="C358" s="45" t="s">
        <v>260</v>
      </c>
      <c r="D358" s="46">
        <v>533.336</v>
      </c>
      <c r="E358" s="46" t="s">
        <v>260</v>
      </c>
      <c r="F358" s="46" t="s">
        <v>260</v>
      </c>
    </row>
    <row r="359" spans="1:6" ht="18.75">
      <c r="A359" s="44" t="s">
        <v>78</v>
      </c>
      <c r="B359" s="45" t="s">
        <v>524</v>
      </c>
      <c r="C359" s="45" t="s">
        <v>79</v>
      </c>
      <c r="D359" s="46">
        <v>533.336</v>
      </c>
      <c r="E359" s="46" t="s">
        <v>260</v>
      </c>
      <c r="F359" s="46" t="s">
        <v>260</v>
      </c>
    </row>
    <row r="360" spans="1:6" ht="18.75">
      <c r="A360" s="41" t="s">
        <v>64</v>
      </c>
      <c r="B360" s="42" t="s">
        <v>278</v>
      </c>
      <c r="C360" s="42" t="s">
        <v>260</v>
      </c>
      <c r="D360" s="43">
        <v>2400</v>
      </c>
      <c r="E360" s="43">
        <v>2400</v>
      </c>
      <c r="F360" s="43">
        <v>2400</v>
      </c>
    </row>
    <row r="361" spans="1:6" ht="18.75">
      <c r="A361" s="41" t="s">
        <v>506</v>
      </c>
      <c r="B361" s="42" t="s">
        <v>279</v>
      </c>
      <c r="C361" s="42" t="s">
        <v>260</v>
      </c>
      <c r="D361" s="43">
        <v>2400</v>
      </c>
      <c r="E361" s="43">
        <v>2400</v>
      </c>
      <c r="F361" s="43">
        <v>2400</v>
      </c>
    </row>
    <row r="362" spans="1:6" ht="126">
      <c r="A362" s="44" t="s">
        <v>482</v>
      </c>
      <c r="B362" s="45" t="s">
        <v>483</v>
      </c>
      <c r="C362" s="45" t="s">
        <v>260</v>
      </c>
      <c r="D362" s="46">
        <v>2400</v>
      </c>
      <c r="E362" s="46">
        <v>2400</v>
      </c>
      <c r="F362" s="46">
        <v>2400</v>
      </c>
    </row>
    <row r="363" spans="1:6" ht="31.5">
      <c r="A363" s="44" t="s">
        <v>47</v>
      </c>
      <c r="B363" s="45" t="s">
        <v>483</v>
      </c>
      <c r="C363" s="45" t="s">
        <v>48</v>
      </c>
      <c r="D363" s="46">
        <v>2400</v>
      </c>
      <c r="E363" s="46">
        <v>2400</v>
      </c>
      <c r="F363" s="46">
        <v>2400</v>
      </c>
    </row>
    <row r="364" spans="1:6" ht="18.75">
      <c r="A364" s="41" t="s">
        <v>698</v>
      </c>
      <c r="B364" s="42" t="s">
        <v>699</v>
      </c>
      <c r="C364" s="42" t="s">
        <v>260</v>
      </c>
      <c r="D364" s="43">
        <v>190.169</v>
      </c>
      <c r="E364" s="43" t="s">
        <v>260</v>
      </c>
      <c r="F364" s="43" t="s">
        <v>260</v>
      </c>
    </row>
    <row r="365" spans="1:6" ht="18.75">
      <c r="A365" s="41" t="s">
        <v>700</v>
      </c>
      <c r="B365" s="42" t="s">
        <v>701</v>
      </c>
      <c r="C365" s="42" t="s">
        <v>260</v>
      </c>
      <c r="D365" s="43">
        <v>190.169</v>
      </c>
      <c r="E365" s="43" t="s">
        <v>260</v>
      </c>
      <c r="F365" s="43" t="s">
        <v>260</v>
      </c>
    </row>
    <row r="366" spans="1:6" ht="47.25">
      <c r="A366" s="44" t="s">
        <v>702</v>
      </c>
      <c r="B366" s="45" t="s">
        <v>703</v>
      </c>
      <c r="C366" s="45" t="s">
        <v>260</v>
      </c>
      <c r="D366" s="46">
        <v>190.169</v>
      </c>
      <c r="E366" s="46" t="s">
        <v>260</v>
      </c>
      <c r="F366" s="46" t="s">
        <v>260</v>
      </c>
    </row>
    <row r="367" spans="1:6" ht="47.25">
      <c r="A367" s="44" t="s">
        <v>55</v>
      </c>
      <c r="B367" s="45" t="s">
        <v>703</v>
      </c>
      <c r="C367" s="45" t="s">
        <v>51</v>
      </c>
      <c r="D367" s="46">
        <v>190.169</v>
      </c>
      <c r="E367" s="46" t="s">
        <v>260</v>
      </c>
      <c r="F367" s="46" t="s">
        <v>260</v>
      </c>
    </row>
    <row r="368" spans="1:6" ht="31.5">
      <c r="A368" s="41" t="s">
        <v>650</v>
      </c>
      <c r="B368" s="42" t="s">
        <v>651</v>
      </c>
      <c r="C368" s="42" t="s">
        <v>260</v>
      </c>
      <c r="D368" s="43">
        <v>300</v>
      </c>
      <c r="E368" s="43" t="s">
        <v>260</v>
      </c>
      <c r="F368" s="43" t="s">
        <v>260</v>
      </c>
    </row>
    <row r="369" spans="1:6" ht="47.25">
      <c r="A369" s="41" t="s">
        <v>652</v>
      </c>
      <c r="B369" s="42" t="s">
        <v>653</v>
      </c>
      <c r="C369" s="42" t="s">
        <v>260</v>
      </c>
      <c r="D369" s="43">
        <v>300</v>
      </c>
      <c r="E369" s="43" t="s">
        <v>260</v>
      </c>
      <c r="F369" s="43" t="s">
        <v>260</v>
      </c>
    </row>
    <row r="370" spans="1:6" ht="47.25">
      <c r="A370" s="44" t="s">
        <v>55</v>
      </c>
      <c r="B370" s="45" t="s">
        <v>653</v>
      </c>
      <c r="C370" s="45" t="s">
        <v>51</v>
      </c>
      <c r="D370" s="46">
        <v>300</v>
      </c>
      <c r="E370" s="46" t="s">
        <v>260</v>
      </c>
      <c r="F370" s="46" t="s">
        <v>260</v>
      </c>
    </row>
    <row r="371" spans="1:6" ht="18.75">
      <c r="A371" s="41" t="s">
        <v>216</v>
      </c>
      <c r="B371" s="42" t="s">
        <v>202</v>
      </c>
      <c r="C371" s="42" t="s">
        <v>260</v>
      </c>
      <c r="D371" s="43">
        <v>24892.11387</v>
      </c>
      <c r="E371" s="43">
        <v>20714.27428</v>
      </c>
      <c r="F371" s="43">
        <v>28611.25128</v>
      </c>
    </row>
    <row r="372" spans="1:6" ht="18.75">
      <c r="A372" s="41" t="s">
        <v>49</v>
      </c>
      <c r="B372" s="42" t="s">
        <v>203</v>
      </c>
      <c r="C372" s="42" t="s">
        <v>260</v>
      </c>
      <c r="D372" s="43">
        <v>24892.11387</v>
      </c>
      <c r="E372" s="43">
        <v>20714.27428</v>
      </c>
      <c r="F372" s="43">
        <v>28611.25128</v>
      </c>
    </row>
    <row r="373" spans="1:6" ht="31.5">
      <c r="A373" s="44" t="s">
        <v>512</v>
      </c>
      <c r="B373" s="45" t="s">
        <v>513</v>
      </c>
      <c r="C373" s="45" t="s">
        <v>260</v>
      </c>
      <c r="D373" s="46">
        <v>3799.96254</v>
      </c>
      <c r="E373" s="46">
        <v>3563.14348</v>
      </c>
      <c r="F373" s="46">
        <v>3563.14348</v>
      </c>
    </row>
    <row r="374" spans="1:6" ht="81.75" customHeight="1">
      <c r="A374" s="44" t="s">
        <v>36</v>
      </c>
      <c r="B374" s="45" t="s">
        <v>513</v>
      </c>
      <c r="C374" s="45" t="s">
        <v>37</v>
      </c>
      <c r="D374" s="46">
        <v>3799.96254</v>
      </c>
      <c r="E374" s="46">
        <v>3563.14348</v>
      </c>
      <c r="F374" s="46">
        <v>3563.14348</v>
      </c>
    </row>
    <row r="375" spans="1:6" ht="18.75">
      <c r="A375" s="44" t="s">
        <v>35</v>
      </c>
      <c r="B375" s="45" t="s">
        <v>136</v>
      </c>
      <c r="C375" s="45" t="s">
        <v>260</v>
      </c>
      <c r="D375" s="46">
        <v>1516.47911</v>
      </c>
      <c r="E375" s="46">
        <v>1358.444</v>
      </c>
      <c r="F375" s="46">
        <v>1358.444</v>
      </c>
    </row>
    <row r="376" spans="1:6" ht="80.25" customHeight="1">
      <c r="A376" s="44" t="s">
        <v>36</v>
      </c>
      <c r="B376" s="45" t="s">
        <v>136</v>
      </c>
      <c r="C376" s="45" t="s">
        <v>37</v>
      </c>
      <c r="D376" s="46">
        <v>1516.47911</v>
      </c>
      <c r="E376" s="46">
        <v>1358.444</v>
      </c>
      <c r="F376" s="46">
        <v>1358.444</v>
      </c>
    </row>
    <row r="377" spans="1:6" ht="47.25">
      <c r="A377" s="44" t="s">
        <v>280</v>
      </c>
      <c r="B377" s="45" t="s">
        <v>281</v>
      </c>
      <c r="C377" s="45" t="s">
        <v>260</v>
      </c>
      <c r="D377" s="46">
        <v>400.777</v>
      </c>
      <c r="E377" s="46">
        <v>17.857</v>
      </c>
      <c r="F377" s="46">
        <v>15.834</v>
      </c>
    </row>
    <row r="378" spans="1:6" ht="31.5">
      <c r="A378" s="44" t="s">
        <v>217</v>
      </c>
      <c r="B378" s="45" t="s">
        <v>281</v>
      </c>
      <c r="C378" s="45" t="s">
        <v>38</v>
      </c>
      <c r="D378" s="46">
        <v>400.777</v>
      </c>
      <c r="E378" s="46">
        <v>17.857</v>
      </c>
      <c r="F378" s="46">
        <v>15.834</v>
      </c>
    </row>
    <row r="379" spans="1:6" ht="47.25">
      <c r="A379" s="44" t="s">
        <v>232</v>
      </c>
      <c r="B379" s="45" t="s">
        <v>233</v>
      </c>
      <c r="C379" s="45" t="s">
        <v>260</v>
      </c>
      <c r="D379" s="46">
        <v>18.458</v>
      </c>
      <c r="E379" s="46">
        <v>18.458</v>
      </c>
      <c r="F379" s="46">
        <v>18.458</v>
      </c>
    </row>
    <row r="380" spans="1:6" ht="31.5">
      <c r="A380" s="44" t="s">
        <v>217</v>
      </c>
      <c r="B380" s="45" t="s">
        <v>233</v>
      </c>
      <c r="C380" s="45" t="s">
        <v>38</v>
      </c>
      <c r="D380" s="46">
        <v>18.458</v>
      </c>
      <c r="E380" s="46">
        <v>18.458</v>
      </c>
      <c r="F380" s="46">
        <v>18.458</v>
      </c>
    </row>
    <row r="381" spans="1:6" ht="31.5">
      <c r="A381" s="44" t="s">
        <v>348</v>
      </c>
      <c r="B381" s="45" t="s">
        <v>349</v>
      </c>
      <c r="C381" s="45" t="s">
        <v>260</v>
      </c>
      <c r="D381" s="46">
        <v>9071.00062</v>
      </c>
      <c r="E381" s="46">
        <v>5</v>
      </c>
      <c r="F381" s="46">
        <v>5</v>
      </c>
    </row>
    <row r="382" spans="1:6" ht="18.75">
      <c r="A382" s="44" t="s">
        <v>78</v>
      </c>
      <c r="B382" s="45" t="s">
        <v>349</v>
      </c>
      <c r="C382" s="45" t="s">
        <v>79</v>
      </c>
      <c r="D382" s="46">
        <v>9071.00062</v>
      </c>
      <c r="E382" s="46">
        <v>5</v>
      </c>
      <c r="F382" s="46">
        <v>5</v>
      </c>
    </row>
    <row r="383" spans="1:6" ht="95.25" customHeight="1">
      <c r="A383" s="44" t="s">
        <v>509</v>
      </c>
      <c r="B383" s="45" t="s">
        <v>166</v>
      </c>
      <c r="C383" s="45" t="s">
        <v>260</v>
      </c>
      <c r="D383" s="46">
        <v>16.3</v>
      </c>
      <c r="E383" s="46">
        <v>16.1</v>
      </c>
      <c r="F383" s="46">
        <v>16.1</v>
      </c>
    </row>
    <row r="384" spans="1:6" ht="80.25" customHeight="1">
      <c r="A384" s="44" t="s">
        <v>36</v>
      </c>
      <c r="B384" s="45" t="s">
        <v>166</v>
      </c>
      <c r="C384" s="45" t="s">
        <v>37</v>
      </c>
      <c r="D384" s="46">
        <v>14.1</v>
      </c>
      <c r="E384" s="46">
        <v>14.6</v>
      </c>
      <c r="F384" s="46">
        <v>14.6</v>
      </c>
    </row>
    <row r="385" spans="1:6" ht="31.5">
      <c r="A385" s="44" t="s">
        <v>217</v>
      </c>
      <c r="B385" s="45" t="s">
        <v>166</v>
      </c>
      <c r="C385" s="45" t="s">
        <v>38</v>
      </c>
      <c r="D385" s="46">
        <v>2.2</v>
      </c>
      <c r="E385" s="46">
        <v>1.5</v>
      </c>
      <c r="F385" s="46">
        <v>1.5</v>
      </c>
    </row>
    <row r="386" spans="1:6" ht="110.25">
      <c r="A386" s="44" t="s">
        <v>821</v>
      </c>
      <c r="B386" s="45" t="s">
        <v>282</v>
      </c>
      <c r="C386" s="45" t="s">
        <v>260</v>
      </c>
      <c r="D386" s="46">
        <v>2903.4</v>
      </c>
      <c r="E386" s="46">
        <v>2877</v>
      </c>
      <c r="F386" s="46">
        <v>2877</v>
      </c>
    </row>
    <row r="387" spans="1:6" ht="81" customHeight="1">
      <c r="A387" s="44" t="s">
        <v>36</v>
      </c>
      <c r="B387" s="45" t="s">
        <v>282</v>
      </c>
      <c r="C387" s="45" t="s">
        <v>37</v>
      </c>
      <c r="D387" s="46">
        <v>2798.49</v>
      </c>
      <c r="E387" s="46">
        <v>2727</v>
      </c>
      <c r="F387" s="46">
        <v>2727</v>
      </c>
    </row>
    <row r="388" spans="1:6" ht="31.5">
      <c r="A388" s="44" t="s">
        <v>217</v>
      </c>
      <c r="B388" s="45" t="s">
        <v>282</v>
      </c>
      <c r="C388" s="45" t="s">
        <v>38</v>
      </c>
      <c r="D388" s="46">
        <v>104.91</v>
      </c>
      <c r="E388" s="46">
        <v>150</v>
      </c>
      <c r="F388" s="46">
        <v>150</v>
      </c>
    </row>
    <row r="389" spans="1:6" ht="96" customHeight="1">
      <c r="A389" s="44" t="s">
        <v>510</v>
      </c>
      <c r="B389" s="45" t="s">
        <v>144</v>
      </c>
      <c r="C389" s="45" t="s">
        <v>260</v>
      </c>
      <c r="D389" s="46">
        <v>203.562</v>
      </c>
      <c r="E389" s="46">
        <v>201.663</v>
      </c>
      <c r="F389" s="46">
        <v>201.663</v>
      </c>
    </row>
    <row r="390" spans="1:6" ht="81.75" customHeight="1">
      <c r="A390" s="44" t="s">
        <v>36</v>
      </c>
      <c r="B390" s="45" t="s">
        <v>144</v>
      </c>
      <c r="C390" s="45" t="s">
        <v>37</v>
      </c>
      <c r="D390" s="46">
        <v>200.562</v>
      </c>
      <c r="E390" s="46">
        <v>198.663</v>
      </c>
      <c r="F390" s="46">
        <v>198.663</v>
      </c>
    </row>
    <row r="391" spans="1:6" ht="31.5">
      <c r="A391" s="44" t="s">
        <v>217</v>
      </c>
      <c r="B391" s="45" t="s">
        <v>144</v>
      </c>
      <c r="C391" s="45" t="s">
        <v>38</v>
      </c>
      <c r="D391" s="46">
        <v>3</v>
      </c>
      <c r="E391" s="46">
        <v>3</v>
      </c>
      <c r="F391" s="46">
        <v>3</v>
      </c>
    </row>
    <row r="392" spans="1:6" ht="94.5" customHeight="1">
      <c r="A392" s="44" t="s">
        <v>511</v>
      </c>
      <c r="B392" s="45" t="s">
        <v>484</v>
      </c>
      <c r="C392" s="45" t="s">
        <v>260</v>
      </c>
      <c r="D392" s="46">
        <v>48.9</v>
      </c>
      <c r="E392" s="46">
        <v>48.4</v>
      </c>
      <c r="F392" s="46">
        <v>48.4</v>
      </c>
    </row>
    <row r="393" spans="1:6" ht="81" customHeight="1">
      <c r="A393" s="44" t="s">
        <v>36</v>
      </c>
      <c r="B393" s="45" t="s">
        <v>484</v>
      </c>
      <c r="C393" s="45" t="s">
        <v>37</v>
      </c>
      <c r="D393" s="46">
        <v>47.6</v>
      </c>
      <c r="E393" s="46">
        <v>47.06</v>
      </c>
      <c r="F393" s="46">
        <v>47.06</v>
      </c>
    </row>
    <row r="394" spans="1:6" ht="31.5">
      <c r="A394" s="44" t="s">
        <v>217</v>
      </c>
      <c r="B394" s="45" t="s">
        <v>484</v>
      </c>
      <c r="C394" s="45" t="s">
        <v>38</v>
      </c>
      <c r="D394" s="46">
        <v>1.3</v>
      </c>
      <c r="E394" s="46">
        <v>1.34</v>
      </c>
      <c r="F394" s="46">
        <v>1.34</v>
      </c>
    </row>
    <row r="395" spans="1:6" ht="94.5" customHeight="1">
      <c r="A395" s="44" t="s">
        <v>615</v>
      </c>
      <c r="B395" s="45" t="s">
        <v>616</v>
      </c>
      <c r="C395" s="45" t="s">
        <v>260</v>
      </c>
      <c r="D395" s="46">
        <v>34.6</v>
      </c>
      <c r="E395" s="46">
        <v>34.2</v>
      </c>
      <c r="F395" s="46">
        <v>34.2</v>
      </c>
    </row>
    <row r="396" spans="1:6" ht="81" customHeight="1">
      <c r="A396" s="44" t="s">
        <v>36</v>
      </c>
      <c r="B396" s="45" t="s">
        <v>616</v>
      </c>
      <c r="C396" s="45" t="s">
        <v>37</v>
      </c>
      <c r="D396" s="46">
        <v>24.6</v>
      </c>
      <c r="E396" s="46" t="s">
        <v>260</v>
      </c>
      <c r="F396" s="46" t="s">
        <v>260</v>
      </c>
    </row>
    <row r="397" spans="1:6" ht="31.5">
      <c r="A397" s="44" t="s">
        <v>217</v>
      </c>
      <c r="B397" s="45" t="s">
        <v>616</v>
      </c>
      <c r="C397" s="45" t="s">
        <v>38</v>
      </c>
      <c r="D397" s="46">
        <v>10</v>
      </c>
      <c r="E397" s="46">
        <v>34.2</v>
      </c>
      <c r="F397" s="46">
        <v>34.2</v>
      </c>
    </row>
    <row r="398" spans="1:6" ht="93.75" customHeight="1">
      <c r="A398" s="44" t="s">
        <v>617</v>
      </c>
      <c r="B398" s="45" t="s">
        <v>618</v>
      </c>
      <c r="C398" s="45" t="s">
        <v>260</v>
      </c>
      <c r="D398" s="46">
        <v>6.9</v>
      </c>
      <c r="E398" s="46">
        <v>6.8</v>
      </c>
      <c r="F398" s="46">
        <v>6.8</v>
      </c>
    </row>
    <row r="399" spans="1:6" ht="78.75" customHeight="1">
      <c r="A399" s="44" t="s">
        <v>36</v>
      </c>
      <c r="B399" s="45" t="s">
        <v>618</v>
      </c>
      <c r="C399" s="45" t="s">
        <v>37</v>
      </c>
      <c r="D399" s="46">
        <v>6.8</v>
      </c>
      <c r="E399" s="46" t="s">
        <v>260</v>
      </c>
      <c r="F399" s="46" t="s">
        <v>260</v>
      </c>
    </row>
    <row r="400" spans="1:6" ht="31.5">
      <c r="A400" s="44" t="s">
        <v>217</v>
      </c>
      <c r="B400" s="45" t="s">
        <v>618</v>
      </c>
      <c r="C400" s="45" t="s">
        <v>38</v>
      </c>
      <c r="D400" s="46">
        <v>0.1</v>
      </c>
      <c r="E400" s="46">
        <v>6.8</v>
      </c>
      <c r="F400" s="46">
        <v>6.8</v>
      </c>
    </row>
    <row r="401" spans="1:6" ht="97.5" customHeight="1">
      <c r="A401" s="44" t="s">
        <v>113</v>
      </c>
      <c r="B401" s="45" t="s">
        <v>137</v>
      </c>
      <c r="C401" s="45" t="s">
        <v>260</v>
      </c>
      <c r="D401" s="46">
        <v>521.68939</v>
      </c>
      <c r="E401" s="46">
        <v>648.157</v>
      </c>
      <c r="F401" s="46">
        <v>647.157</v>
      </c>
    </row>
    <row r="402" spans="1:6" ht="79.5" customHeight="1">
      <c r="A402" s="44" t="s">
        <v>36</v>
      </c>
      <c r="B402" s="45" t="s">
        <v>137</v>
      </c>
      <c r="C402" s="45" t="s">
        <v>37</v>
      </c>
      <c r="D402" s="46">
        <v>507.68939</v>
      </c>
      <c r="E402" s="46">
        <v>648.157</v>
      </c>
      <c r="F402" s="46">
        <v>647.157</v>
      </c>
    </row>
    <row r="403" spans="1:6" ht="31.5">
      <c r="A403" s="44" t="s">
        <v>217</v>
      </c>
      <c r="B403" s="45" t="s">
        <v>137</v>
      </c>
      <c r="C403" s="45" t="s">
        <v>38</v>
      </c>
      <c r="D403" s="46">
        <v>14</v>
      </c>
      <c r="E403" s="46" t="s">
        <v>260</v>
      </c>
      <c r="F403" s="46" t="s">
        <v>260</v>
      </c>
    </row>
    <row r="404" spans="1:6" ht="18.75">
      <c r="A404" s="44" t="s">
        <v>112</v>
      </c>
      <c r="B404" s="45" t="s">
        <v>145</v>
      </c>
      <c r="C404" s="45" t="s">
        <v>260</v>
      </c>
      <c r="D404" s="46">
        <v>6350.08521</v>
      </c>
      <c r="E404" s="46">
        <v>4519.0518</v>
      </c>
      <c r="F404" s="46">
        <v>4519.0518</v>
      </c>
    </row>
    <row r="405" spans="1:6" ht="31.5">
      <c r="A405" s="44" t="s">
        <v>217</v>
      </c>
      <c r="B405" s="45" t="s">
        <v>145</v>
      </c>
      <c r="C405" s="45" t="s">
        <v>38</v>
      </c>
      <c r="D405" s="46">
        <v>460.56491</v>
      </c>
      <c r="E405" s="46" t="s">
        <v>260</v>
      </c>
      <c r="F405" s="46" t="s">
        <v>260</v>
      </c>
    </row>
    <row r="406" spans="1:6" ht="31.5">
      <c r="A406" s="44" t="s">
        <v>47</v>
      </c>
      <c r="B406" s="45" t="s">
        <v>145</v>
      </c>
      <c r="C406" s="45" t="s">
        <v>48</v>
      </c>
      <c r="D406" s="46">
        <v>4513.87022</v>
      </c>
      <c r="E406" s="46">
        <v>4519.0518</v>
      </c>
      <c r="F406" s="46">
        <v>4519.0518</v>
      </c>
    </row>
    <row r="407" spans="1:6" ht="18.75">
      <c r="A407" s="44" t="s">
        <v>40</v>
      </c>
      <c r="B407" s="45" t="s">
        <v>145</v>
      </c>
      <c r="C407" s="45" t="s">
        <v>41</v>
      </c>
      <c r="D407" s="46">
        <v>1375.65008</v>
      </c>
      <c r="E407" s="46" t="s">
        <v>260</v>
      </c>
      <c r="F407" s="46" t="s">
        <v>260</v>
      </c>
    </row>
    <row r="408" spans="1:6" ht="18.75">
      <c r="A408" s="44" t="s">
        <v>115</v>
      </c>
      <c r="B408" s="45" t="s">
        <v>168</v>
      </c>
      <c r="C408" s="45" t="s">
        <v>260</v>
      </c>
      <c r="D408" s="46" t="s">
        <v>260</v>
      </c>
      <c r="E408" s="46">
        <v>7400</v>
      </c>
      <c r="F408" s="46">
        <v>15300</v>
      </c>
    </row>
  </sheetData>
  <sheetProtection/>
  <autoFilter ref="A13:F398"/>
  <mergeCells count="10">
    <mergeCell ref="A11:A12"/>
    <mergeCell ref="B2:F2"/>
    <mergeCell ref="B3:F3"/>
    <mergeCell ref="B6:F6"/>
    <mergeCell ref="B7:F7"/>
    <mergeCell ref="D11:F11"/>
    <mergeCell ref="A9:F9"/>
    <mergeCell ref="A10:F10"/>
    <mergeCell ref="B11:B12"/>
    <mergeCell ref="C11:C1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8" r:id="rId1"/>
  <headerFooter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464"/>
  <sheetViews>
    <sheetView view="pageBreakPreview" zoomScaleSheetLayoutView="100" workbookViewId="0" topLeftCell="A1">
      <selection activeCell="H1" sqref="H1"/>
    </sheetView>
  </sheetViews>
  <sheetFormatPr defaultColWidth="41.375" defaultRowHeight="12.75"/>
  <cols>
    <col min="1" max="1" width="56.00390625" style="19" customWidth="1"/>
    <col min="2" max="2" width="7.00390625" style="19" customWidth="1"/>
    <col min="3" max="3" width="17.75390625" style="19" customWidth="1"/>
    <col min="4" max="4" width="5.125" style="19" customWidth="1"/>
    <col min="5" max="7" width="17.75390625" style="19" customWidth="1"/>
    <col min="8" max="16384" width="41.375" style="19" customWidth="1"/>
  </cols>
  <sheetData>
    <row r="1" spans="2:7" ht="24.75" customHeight="1">
      <c r="B1" s="23"/>
      <c r="C1" s="23"/>
      <c r="D1" s="23"/>
      <c r="E1" s="23"/>
      <c r="F1" s="23"/>
      <c r="G1" s="23" t="s">
        <v>518</v>
      </c>
    </row>
    <row r="2" spans="2:7" ht="18.75" customHeight="1">
      <c r="B2" s="122" t="str">
        <f>'доходы 1'!B2:E2</f>
        <v>к решению Совета муниципального района</v>
      </c>
      <c r="C2" s="122"/>
      <c r="D2" s="122"/>
      <c r="E2" s="122"/>
      <c r="F2" s="122"/>
      <c r="G2" s="122"/>
    </row>
    <row r="3" spans="1:7" ht="18.75" customHeight="1">
      <c r="A3" s="25" t="s">
        <v>260</v>
      </c>
      <c r="B3" s="116" t="str">
        <f>'доходы 1'!B3:E3</f>
        <v> "Княжпогостский" от 21 декабря 2022 года № 290</v>
      </c>
      <c r="C3" s="116"/>
      <c r="D3" s="116"/>
      <c r="E3" s="116"/>
      <c r="F3" s="116"/>
      <c r="G3" s="116"/>
    </row>
    <row r="4" spans="1:7" ht="18.75" customHeight="1">
      <c r="A4" s="25"/>
      <c r="B4" s="21"/>
      <c r="C4" s="21"/>
      <c r="D4" s="21"/>
      <c r="E4" s="24"/>
      <c r="F4" s="24"/>
      <c r="G4" s="24"/>
    </row>
    <row r="5" spans="1:7" ht="18.75" customHeight="1">
      <c r="A5" s="25"/>
      <c r="B5" s="21"/>
      <c r="C5" s="21"/>
      <c r="D5" s="21"/>
      <c r="E5" s="24"/>
      <c r="F5" s="24"/>
      <c r="G5" s="24" t="s">
        <v>518</v>
      </c>
    </row>
    <row r="6" spans="1:7" ht="18.75" customHeight="1">
      <c r="A6" s="25"/>
      <c r="B6" s="116" t="str">
        <f>'доходы 1'!B6:E6</f>
        <v>к решению Совета муниципального района</v>
      </c>
      <c r="C6" s="116"/>
      <c r="D6" s="116"/>
      <c r="E6" s="116"/>
      <c r="F6" s="116"/>
      <c r="G6" s="116"/>
    </row>
    <row r="7" spans="1:7" ht="18.75" customHeight="1">
      <c r="A7" s="25"/>
      <c r="B7" s="116" t="str">
        <f>'доходы 1'!B7:E7</f>
        <v>"Княжпогостский" от 23 декабря 2021 года № 227</v>
      </c>
      <c r="C7" s="116"/>
      <c r="D7" s="116"/>
      <c r="E7" s="116"/>
      <c r="F7" s="116"/>
      <c r="G7" s="116"/>
    </row>
    <row r="8" spans="1:7" ht="14.25" customHeight="1">
      <c r="A8" s="25"/>
      <c r="B8" s="25"/>
      <c r="C8" s="25"/>
      <c r="D8" s="25"/>
      <c r="E8" s="17"/>
      <c r="F8" s="17"/>
      <c r="G8" s="17"/>
    </row>
    <row r="9" spans="1:7" ht="40.5" customHeight="1">
      <c r="A9" s="120" t="s">
        <v>581</v>
      </c>
      <c r="B9" s="120"/>
      <c r="C9" s="120"/>
      <c r="D9" s="120"/>
      <c r="E9" s="120"/>
      <c r="F9" s="120"/>
      <c r="G9" s="120"/>
    </row>
    <row r="10" spans="1:7" ht="18.75">
      <c r="A10" s="107" t="s">
        <v>31</v>
      </c>
      <c r="B10" s="107" t="s">
        <v>134</v>
      </c>
      <c r="C10" s="107" t="s">
        <v>32</v>
      </c>
      <c r="D10" s="107" t="s">
        <v>33</v>
      </c>
      <c r="E10" s="107" t="s">
        <v>116</v>
      </c>
      <c r="F10" s="107"/>
      <c r="G10" s="107"/>
    </row>
    <row r="11" spans="1:7" ht="18.75">
      <c r="A11" s="107" t="s">
        <v>260</v>
      </c>
      <c r="B11" s="107" t="s">
        <v>260</v>
      </c>
      <c r="C11" s="107" t="s">
        <v>260</v>
      </c>
      <c r="D11" s="107" t="s">
        <v>260</v>
      </c>
      <c r="E11" s="35" t="s">
        <v>259</v>
      </c>
      <c r="F11" s="35" t="s">
        <v>395</v>
      </c>
      <c r="G11" s="35" t="s">
        <v>583</v>
      </c>
    </row>
    <row r="12" spans="1:7" ht="18.75">
      <c r="A12" s="71" t="s">
        <v>12</v>
      </c>
      <c r="B12" s="71" t="s">
        <v>18</v>
      </c>
      <c r="C12" s="71" t="s">
        <v>208</v>
      </c>
      <c r="D12" s="71" t="s">
        <v>296</v>
      </c>
      <c r="E12" s="71" t="s">
        <v>297</v>
      </c>
      <c r="F12" s="71" t="s">
        <v>350</v>
      </c>
      <c r="G12" s="71" t="s">
        <v>351</v>
      </c>
    </row>
    <row r="13" spans="1:7" ht="18.75">
      <c r="A13" s="36" t="s">
        <v>261</v>
      </c>
      <c r="B13" s="34" t="s">
        <v>260</v>
      </c>
      <c r="C13" s="34" t="s">
        <v>260</v>
      </c>
      <c r="D13" s="34" t="s">
        <v>260</v>
      </c>
      <c r="E13" s="37">
        <v>912906.02237</v>
      </c>
      <c r="F13" s="37">
        <v>673495.1937</v>
      </c>
      <c r="G13" s="37">
        <v>665082.88373</v>
      </c>
    </row>
    <row r="14" spans="1:7" ht="31.5">
      <c r="A14" s="38" t="s">
        <v>135</v>
      </c>
      <c r="B14" s="106" t="s">
        <v>34</v>
      </c>
      <c r="C14" s="74" t="s">
        <v>260</v>
      </c>
      <c r="D14" s="74" t="s">
        <v>260</v>
      </c>
      <c r="E14" s="39">
        <v>2056.6265</v>
      </c>
      <c r="F14" s="39">
        <v>2025.059</v>
      </c>
      <c r="G14" s="39">
        <v>2024.059</v>
      </c>
    </row>
    <row r="15" spans="1:7" ht="18.75">
      <c r="A15" s="41" t="s">
        <v>216</v>
      </c>
      <c r="B15" s="42" t="s">
        <v>34</v>
      </c>
      <c r="C15" s="42" t="s">
        <v>202</v>
      </c>
      <c r="D15" s="105" t="s">
        <v>260</v>
      </c>
      <c r="E15" s="43">
        <v>2056.6265</v>
      </c>
      <c r="F15" s="43">
        <v>2025.059</v>
      </c>
      <c r="G15" s="43">
        <v>2024.059</v>
      </c>
    </row>
    <row r="16" spans="1:7" ht="18.75">
      <c r="A16" s="41" t="s">
        <v>49</v>
      </c>
      <c r="B16" s="42" t="s">
        <v>34</v>
      </c>
      <c r="C16" s="42" t="s">
        <v>203</v>
      </c>
      <c r="D16" s="105" t="s">
        <v>260</v>
      </c>
      <c r="E16" s="43">
        <v>2056.6265</v>
      </c>
      <c r="F16" s="43">
        <v>2025.059</v>
      </c>
      <c r="G16" s="43">
        <v>2024.059</v>
      </c>
    </row>
    <row r="17" spans="1:7" ht="18.75">
      <c r="A17" s="44" t="s">
        <v>35</v>
      </c>
      <c r="B17" s="45" t="s">
        <v>34</v>
      </c>
      <c r="C17" s="45" t="s">
        <v>136</v>
      </c>
      <c r="D17" s="106" t="s">
        <v>260</v>
      </c>
      <c r="E17" s="46">
        <v>1516.47911</v>
      </c>
      <c r="F17" s="46">
        <v>1358.444</v>
      </c>
      <c r="G17" s="46">
        <v>1358.444</v>
      </c>
    </row>
    <row r="18" spans="1:7" ht="78.75">
      <c r="A18" s="44" t="s">
        <v>36</v>
      </c>
      <c r="B18" s="45" t="s">
        <v>34</v>
      </c>
      <c r="C18" s="45" t="s">
        <v>136</v>
      </c>
      <c r="D18" s="45" t="s">
        <v>37</v>
      </c>
      <c r="E18" s="46">
        <v>1516.47911</v>
      </c>
      <c r="F18" s="46">
        <v>1358.444</v>
      </c>
      <c r="G18" s="46">
        <v>1358.444</v>
      </c>
    </row>
    <row r="19" spans="1:7" ht="47.25">
      <c r="A19" s="44" t="s">
        <v>232</v>
      </c>
      <c r="B19" s="45" t="s">
        <v>34</v>
      </c>
      <c r="C19" s="45" t="s">
        <v>233</v>
      </c>
      <c r="D19" s="106" t="s">
        <v>260</v>
      </c>
      <c r="E19" s="46">
        <v>18.458</v>
      </c>
      <c r="F19" s="46">
        <v>18.458</v>
      </c>
      <c r="G19" s="46">
        <v>18.458</v>
      </c>
    </row>
    <row r="20" spans="1:7" ht="31.5">
      <c r="A20" s="44" t="s">
        <v>217</v>
      </c>
      <c r="B20" s="45" t="s">
        <v>34</v>
      </c>
      <c r="C20" s="45" t="s">
        <v>233</v>
      </c>
      <c r="D20" s="45" t="s">
        <v>38</v>
      </c>
      <c r="E20" s="46">
        <v>18.458</v>
      </c>
      <c r="F20" s="46">
        <v>18.458</v>
      </c>
      <c r="G20" s="46">
        <v>18.458</v>
      </c>
    </row>
    <row r="21" spans="1:7" ht="94.5">
      <c r="A21" s="44" t="s">
        <v>113</v>
      </c>
      <c r="B21" s="45" t="s">
        <v>34</v>
      </c>
      <c r="C21" s="45" t="s">
        <v>137</v>
      </c>
      <c r="D21" s="106" t="s">
        <v>260</v>
      </c>
      <c r="E21" s="46">
        <v>521.68939</v>
      </c>
      <c r="F21" s="46">
        <v>648.157</v>
      </c>
      <c r="G21" s="46">
        <v>647.157</v>
      </c>
    </row>
    <row r="22" spans="1:7" ht="78.75">
      <c r="A22" s="44" t="s">
        <v>36</v>
      </c>
      <c r="B22" s="45" t="s">
        <v>34</v>
      </c>
      <c r="C22" s="45" t="s">
        <v>137</v>
      </c>
      <c r="D22" s="45" t="s">
        <v>37</v>
      </c>
      <c r="E22" s="46">
        <v>507.68939</v>
      </c>
      <c r="F22" s="46">
        <v>648.157</v>
      </c>
      <c r="G22" s="46">
        <v>647.157</v>
      </c>
    </row>
    <row r="23" spans="1:7" ht="31.5">
      <c r="A23" s="44" t="s">
        <v>217</v>
      </c>
      <c r="B23" s="45" t="s">
        <v>34</v>
      </c>
      <c r="C23" s="45" t="s">
        <v>137</v>
      </c>
      <c r="D23" s="45" t="s">
        <v>38</v>
      </c>
      <c r="E23" s="46">
        <v>14</v>
      </c>
      <c r="F23" s="46" t="s">
        <v>260</v>
      </c>
      <c r="G23" s="46" t="s">
        <v>260</v>
      </c>
    </row>
    <row r="24" spans="1:7" ht="31.5">
      <c r="A24" s="38" t="s">
        <v>218</v>
      </c>
      <c r="B24" s="106" t="s">
        <v>207</v>
      </c>
      <c r="C24" s="74" t="s">
        <v>260</v>
      </c>
      <c r="D24" s="74" t="s">
        <v>260</v>
      </c>
      <c r="E24" s="39">
        <v>117.867</v>
      </c>
      <c r="F24" s="39" t="s">
        <v>260</v>
      </c>
      <c r="G24" s="39" t="s">
        <v>260</v>
      </c>
    </row>
    <row r="25" spans="1:7" ht="18.75">
      <c r="A25" s="41" t="s">
        <v>216</v>
      </c>
      <c r="B25" s="42" t="s">
        <v>207</v>
      </c>
      <c r="C25" s="42" t="s">
        <v>202</v>
      </c>
      <c r="D25" s="105" t="s">
        <v>260</v>
      </c>
      <c r="E25" s="43">
        <v>117.867</v>
      </c>
      <c r="F25" s="43" t="s">
        <v>260</v>
      </c>
      <c r="G25" s="43" t="s">
        <v>260</v>
      </c>
    </row>
    <row r="26" spans="1:7" ht="18.75">
      <c r="A26" s="41" t="s">
        <v>49</v>
      </c>
      <c r="B26" s="42" t="s">
        <v>207</v>
      </c>
      <c r="C26" s="42" t="s">
        <v>203</v>
      </c>
      <c r="D26" s="105" t="s">
        <v>260</v>
      </c>
      <c r="E26" s="43">
        <v>117.867</v>
      </c>
      <c r="F26" s="43" t="s">
        <v>260</v>
      </c>
      <c r="G26" s="43" t="s">
        <v>260</v>
      </c>
    </row>
    <row r="27" spans="1:7" ht="18.75">
      <c r="A27" s="44" t="s">
        <v>112</v>
      </c>
      <c r="B27" s="45" t="s">
        <v>207</v>
      </c>
      <c r="C27" s="45" t="s">
        <v>145</v>
      </c>
      <c r="D27" s="106" t="s">
        <v>260</v>
      </c>
      <c r="E27" s="46">
        <v>117.867</v>
      </c>
      <c r="F27" s="46" t="s">
        <v>260</v>
      </c>
      <c r="G27" s="46" t="s">
        <v>260</v>
      </c>
    </row>
    <row r="28" spans="1:7" ht="31.5">
      <c r="A28" s="44" t="s">
        <v>217</v>
      </c>
      <c r="B28" s="45" t="s">
        <v>207</v>
      </c>
      <c r="C28" s="45" t="s">
        <v>145</v>
      </c>
      <c r="D28" s="45" t="s">
        <v>38</v>
      </c>
      <c r="E28" s="46">
        <v>117.867</v>
      </c>
      <c r="F28" s="46" t="s">
        <v>260</v>
      </c>
      <c r="G28" s="46" t="s">
        <v>260</v>
      </c>
    </row>
    <row r="29" spans="1:7" ht="31.5">
      <c r="A29" s="38" t="s">
        <v>138</v>
      </c>
      <c r="B29" s="106" t="s">
        <v>39</v>
      </c>
      <c r="C29" s="74" t="s">
        <v>260</v>
      </c>
      <c r="D29" s="74" t="s">
        <v>260</v>
      </c>
      <c r="E29" s="39">
        <v>80968.83036</v>
      </c>
      <c r="F29" s="39">
        <v>62485.41724</v>
      </c>
      <c r="G29" s="39">
        <v>49312.39424</v>
      </c>
    </row>
    <row r="30" spans="1:7" ht="18.75">
      <c r="A30" s="41" t="s">
        <v>490</v>
      </c>
      <c r="B30" s="42" t="s">
        <v>39</v>
      </c>
      <c r="C30" s="42" t="s">
        <v>169</v>
      </c>
      <c r="D30" s="105" t="s">
        <v>260</v>
      </c>
      <c r="E30" s="43">
        <v>1065.15542</v>
      </c>
      <c r="F30" s="43" t="s">
        <v>260</v>
      </c>
      <c r="G30" s="43" t="s">
        <v>260</v>
      </c>
    </row>
    <row r="31" spans="1:7" ht="31.5">
      <c r="A31" s="41" t="s">
        <v>567</v>
      </c>
      <c r="B31" s="42" t="s">
        <v>39</v>
      </c>
      <c r="C31" s="42" t="s">
        <v>568</v>
      </c>
      <c r="D31" s="105" t="s">
        <v>260</v>
      </c>
      <c r="E31" s="43">
        <v>1010</v>
      </c>
      <c r="F31" s="43" t="s">
        <v>260</v>
      </c>
      <c r="G31" s="43" t="s">
        <v>260</v>
      </c>
    </row>
    <row r="32" spans="1:7" ht="31.5">
      <c r="A32" s="41" t="s">
        <v>592</v>
      </c>
      <c r="B32" s="42" t="s">
        <v>39</v>
      </c>
      <c r="C32" s="42" t="s">
        <v>593</v>
      </c>
      <c r="D32" s="105" t="s">
        <v>260</v>
      </c>
      <c r="E32" s="43">
        <v>1010</v>
      </c>
      <c r="F32" s="43" t="s">
        <v>260</v>
      </c>
      <c r="G32" s="43" t="s">
        <v>260</v>
      </c>
    </row>
    <row r="33" spans="1:7" ht="47.25">
      <c r="A33" s="44" t="s">
        <v>594</v>
      </c>
      <c r="B33" s="45" t="s">
        <v>39</v>
      </c>
      <c r="C33" s="45" t="s">
        <v>595</v>
      </c>
      <c r="D33" s="106" t="s">
        <v>260</v>
      </c>
      <c r="E33" s="46">
        <v>1010</v>
      </c>
      <c r="F33" s="46" t="s">
        <v>260</v>
      </c>
      <c r="G33" s="46" t="s">
        <v>260</v>
      </c>
    </row>
    <row r="34" spans="1:7" ht="18.75">
      <c r="A34" s="44" t="s">
        <v>40</v>
      </c>
      <c r="B34" s="45" t="s">
        <v>39</v>
      </c>
      <c r="C34" s="45" t="s">
        <v>595</v>
      </c>
      <c r="D34" s="45" t="s">
        <v>41</v>
      </c>
      <c r="E34" s="46">
        <v>1010</v>
      </c>
      <c r="F34" s="46" t="s">
        <v>260</v>
      </c>
      <c r="G34" s="46" t="s">
        <v>260</v>
      </c>
    </row>
    <row r="35" spans="1:7" ht="18.75">
      <c r="A35" s="41" t="s">
        <v>852</v>
      </c>
      <c r="B35" s="42" t="s">
        <v>39</v>
      </c>
      <c r="C35" s="42" t="s">
        <v>853</v>
      </c>
      <c r="D35" s="105" t="s">
        <v>260</v>
      </c>
      <c r="E35" s="43">
        <v>55.15542</v>
      </c>
      <c r="F35" s="43" t="s">
        <v>260</v>
      </c>
      <c r="G35" s="43" t="s">
        <v>260</v>
      </c>
    </row>
    <row r="36" spans="1:7" ht="47.25">
      <c r="A36" s="41" t="s">
        <v>854</v>
      </c>
      <c r="B36" s="42" t="s">
        <v>39</v>
      </c>
      <c r="C36" s="42" t="s">
        <v>855</v>
      </c>
      <c r="D36" s="105" t="s">
        <v>260</v>
      </c>
      <c r="E36" s="43">
        <v>55.15542</v>
      </c>
      <c r="F36" s="43" t="s">
        <v>260</v>
      </c>
      <c r="G36" s="43" t="s">
        <v>260</v>
      </c>
    </row>
    <row r="37" spans="1:7" ht="63">
      <c r="A37" s="44" t="s">
        <v>856</v>
      </c>
      <c r="B37" s="45" t="s">
        <v>39</v>
      </c>
      <c r="C37" s="45" t="s">
        <v>857</v>
      </c>
      <c r="D37" s="106" t="s">
        <v>260</v>
      </c>
      <c r="E37" s="46">
        <v>55.15542</v>
      </c>
      <c r="F37" s="46" t="s">
        <v>260</v>
      </c>
      <c r="G37" s="46" t="s">
        <v>260</v>
      </c>
    </row>
    <row r="38" spans="1:7" ht="18.75">
      <c r="A38" s="44" t="s">
        <v>40</v>
      </c>
      <c r="B38" s="45" t="s">
        <v>39</v>
      </c>
      <c r="C38" s="45" t="s">
        <v>857</v>
      </c>
      <c r="D38" s="45" t="s">
        <v>41</v>
      </c>
      <c r="E38" s="46">
        <v>55.15542</v>
      </c>
      <c r="F38" s="46" t="s">
        <v>260</v>
      </c>
      <c r="G38" s="46" t="s">
        <v>260</v>
      </c>
    </row>
    <row r="39" spans="1:7" ht="31.5">
      <c r="A39" s="41" t="s">
        <v>66</v>
      </c>
      <c r="B39" s="42" t="s">
        <v>39</v>
      </c>
      <c r="C39" s="42" t="s">
        <v>170</v>
      </c>
      <c r="D39" s="105" t="s">
        <v>260</v>
      </c>
      <c r="E39" s="43">
        <v>6114.14097</v>
      </c>
      <c r="F39" s="43">
        <v>12000</v>
      </c>
      <c r="G39" s="43" t="s">
        <v>260</v>
      </c>
    </row>
    <row r="40" spans="1:8" ht="47.25">
      <c r="A40" s="41" t="s">
        <v>262</v>
      </c>
      <c r="B40" s="42" t="s">
        <v>39</v>
      </c>
      <c r="C40" s="42" t="s">
        <v>171</v>
      </c>
      <c r="D40" s="105" t="s">
        <v>260</v>
      </c>
      <c r="E40" s="43">
        <v>6114.14097</v>
      </c>
      <c r="F40" s="43">
        <v>12000</v>
      </c>
      <c r="G40" s="43" t="s">
        <v>260</v>
      </c>
      <c r="H40" s="32"/>
    </row>
    <row r="41" spans="1:7" ht="31.5">
      <c r="A41" s="41" t="s">
        <v>234</v>
      </c>
      <c r="B41" s="42" t="s">
        <v>39</v>
      </c>
      <c r="C41" s="42" t="s">
        <v>263</v>
      </c>
      <c r="D41" s="105" t="s">
        <v>260</v>
      </c>
      <c r="E41" s="43" t="s">
        <v>260</v>
      </c>
      <c r="F41" s="43">
        <v>10120.82</v>
      </c>
      <c r="G41" s="43" t="s">
        <v>260</v>
      </c>
    </row>
    <row r="42" spans="1:7" ht="31.5">
      <c r="A42" s="44" t="s">
        <v>217</v>
      </c>
      <c r="B42" s="45" t="s">
        <v>39</v>
      </c>
      <c r="C42" s="45" t="s">
        <v>263</v>
      </c>
      <c r="D42" s="45" t="s">
        <v>38</v>
      </c>
      <c r="E42" s="46" t="s">
        <v>260</v>
      </c>
      <c r="F42" s="46">
        <v>3108.84</v>
      </c>
      <c r="G42" s="46" t="s">
        <v>260</v>
      </c>
    </row>
    <row r="43" spans="1:7" ht="47.25">
      <c r="A43" s="44" t="s">
        <v>858</v>
      </c>
      <c r="B43" s="45" t="s">
        <v>39</v>
      </c>
      <c r="C43" s="45" t="s">
        <v>807</v>
      </c>
      <c r="D43" s="106" t="s">
        <v>260</v>
      </c>
      <c r="E43" s="46" t="s">
        <v>260</v>
      </c>
      <c r="F43" s="46">
        <v>4070.76788</v>
      </c>
      <c r="G43" s="46" t="s">
        <v>260</v>
      </c>
    </row>
    <row r="44" spans="1:7" ht="31.5">
      <c r="A44" s="44" t="s">
        <v>217</v>
      </c>
      <c r="B44" s="45" t="s">
        <v>39</v>
      </c>
      <c r="C44" s="45" t="s">
        <v>807</v>
      </c>
      <c r="D44" s="45" t="s">
        <v>38</v>
      </c>
      <c r="E44" s="46" t="s">
        <v>260</v>
      </c>
      <c r="F44" s="46">
        <v>4070.76788</v>
      </c>
      <c r="G44" s="46" t="s">
        <v>260</v>
      </c>
    </row>
    <row r="45" spans="1:7" ht="31.5">
      <c r="A45" s="44" t="s">
        <v>234</v>
      </c>
      <c r="B45" s="45" t="s">
        <v>39</v>
      </c>
      <c r="C45" s="45" t="s">
        <v>555</v>
      </c>
      <c r="D45" s="106" t="s">
        <v>260</v>
      </c>
      <c r="E45" s="46" t="s">
        <v>260</v>
      </c>
      <c r="F45" s="46">
        <v>2941.21212</v>
      </c>
      <c r="G45" s="46" t="s">
        <v>260</v>
      </c>
    </row>
    <row r="46" spans="1:7" ht="31.5">
      <c r="A46" s="44" t="s">
        <v>217</v>
      </c>
      <c r="B46" s="45" t="s">
        <v>39</v>
      </c>
      <c r="C46" s="45" t="s">
        <v>555</v>
      </c>
      <c r="D46" s="45" t="s">
        <v>38</v>
      </c>
      <c r="E46" s="46" t="s">
        <v>260</v>
      </c>
      <c r="F46" s="46">
        <v>2941.21212</v>
      </c>
      <c r="G46" s="46" t="s">
        <v>260</v>
      </c>
    </row>
    <row r="47" spans="1:7" ht="18.75">
      <c r="A47" s="41" t="s">
        <v>237</v>
      </c>
      <c r="B47" s="42" t="s">
        <v>39</v>
      </c>
      <c r="C47" s="42" t="s">
        <v>238</v>
      </c>
      <c r="D47" s="105" t="s">
        <v>260</v>
      </c>
      <c r="E47" s="43">
        <v>6114.14097</v>
      </c>
      <c r="F47" s="43" t="s">
        <v>260</v>
      </c>
      <c r="G47" s="43" t="s">
        <v>260</v>
      </c>
    </row>
    <row r="48" spans="1:7" ht="31.5">
      <c r="A48" s="44" t="s">
        <v>217</v>
      </c>
      <c r="B48" s="45" t="s">
        <v>39</v>
      </c>
      <c r="C48" s="45" t="s">
        <v>238</v>
      </c>
      <c r="D48" s="45" t="s">
        <v>38</v>
      </c>
      <c r="E48" s="46">
        <v>3513.8715</v>
      </c>
      <c r="F48" s="46" t="s">
        <v>260</v>
      </c>
      <c r="G48" s="46" t="s">
        <v>260</v>
      </c>
    </row>
    <row r="49" spans="1:7" ht="47.25">
      <c r="A49" s="44" t="s">
        <v>687</v>
      </c>
      <c r="B49" s="45" t="s">
        <v>39</v>
      </c>
      <c r="C49" s="45" t="s">
        <v>688</v>
      </c>
      <c r="D49" s="106" t="s">
        <v>260</v>
      </c>
      <c r="E49" s="46">
        <v>2600.26947</v>
      </c>
      <c r="F49" s="46" t="s">
        <v>260</v>
      </c>
      <c r="G49" s="46" t="s">
        <v>260</v>
      </c>
    </row>
    <row r="50" spans="1:7" ht="31.5">
      <c r="A50" s="44" t="s">
        <v>217</v>
      </c>
      <c r="B50" s="45" t="s">
        <v>39</v>
      </c>
      <c r="C50" s="45" t="s">
        <v>688</v>
      </c>
      <c r="D50" s="45" t="s">
        <v>38</v>
      </c>
      <c r="E50" s="46">
        <v>2600.26947</v>
      </c>
      <c r="F50" s="46" t="s">
        <v>260</v>
      </c>
      <c r="G50" s="46" t="s">
        <v>260</v>
      </c>
    </row>
    <row r="51" spans="1:7" ht="18.75">
      <c r="A51" s="41" t="s">
        <v>596</v>
      </c>
      <c r="B51" s="42" t="s">
        <v>39</v>
      </c>
      <c r="C51" s="42" t="s">
        <v>597</v>
      </c>
      <c r="D51" s="105" t="s">
        <v>260</v>
      </c>
      <c r="E51" s="43" t="s">
        <v>260</v>
      </c>
      <c r="F51" s="43">
        <v>1879.18</v>
      </c>
      <c r="G51" s="43" t="s">
        <v>260</v>
      </c>
    </row>
    <row r="52" spans="1:7" ht="47.25">
      <c r="A52" s="44" t="s">
        <v>859</v>
      </c>
      <c r="B52" s="45" t="s">
        <v>39</v>
      </c>
      <c r="C52" s="45" t="s">
        <v>808</v>
      </c>
      <c r="D52" s="106" t="s">
        <v>260</v>
      </c>
      <c r="E52" s="46" t="s">
        <v>260</v>
      </c>
      <c r="F52" s="46">
        <v>1879.18</v>
      </c>
      <c r="G52" s="46" t="s">
        <v>260</v>
      </c>
    </row>
    <row r="53" spans="1:7" ht="31.5">
      <c r="A53" s="44" t="s">
        <v>217</v>
      </c>
      <c r="B53" s="45" t="s">
        <v>39</v>
      </c>
      <c r="C53" s="45" t="s">
        <v>808</v>
      </c>
      <c r="D53" s="45" t="s">
        <v>38</v>
      </c>
      <c r="E53" s="46" t="s">
        <v>260</v>
      </c>
      <c r="F53" s="46">
        <v>1879.18</v>
      </c>
      <c r="G53" s="46" t="s">
        <v>260</v>
      </c>
    </row>
    <row r="54" spans="1:7" ht="47.25">
      <c r="A54" s="41" t="s">
        <v>42</v>
      </c>
      <c r="B54" s="42" t="s">
        <v>39</v>
      </c>
      <c r="C54" s="42" t="s">
        <v>172</v>
      </c>
      <c r="D54" s="105" t="s">
        <v>260</v>
      </c>
      <c r="E54" s="43">
        <v>1169.12899</v>
      </c>
      <c r="F54" s="43">
        <v>1587.576</v>
      </c>
      <c r="G54" s="43">
        <v>1087.576</v>
      </c>
    </row>
    <row r="55" spans="1:7" ht="47.25">
      <c r="A55" s="41" t="s">
        <v>408</v>
      </c>
      <c r="B55" s="42" t="s">
        <v>39</v>
      </c>
      <c r="C55" s="42" t="s">
        <v>173</v>
      </c>
      <c r="D55" s="105" t="s">
        <v>260</v>
      </c>
      <c r="E55" s="43">
        <v>1085.76</v>
      </c>
      <c r="F55" s="43">
        <v>1085.76</v>
      </c>
      <c r="G55" s="43">
        <v>1085.76</v>
      </c>
    </row>
    <row r="56" spans="1:7" ht="18.75">
      <c r="A56" s="41" t="s">
        <v>486</v>
      </c>
      <c r="B56" s="42" t="s">
        <v>39</v>
      </c>
      <c r="C56" s="42" t="s">
        <v>487</v>
      </c>
      <c r="D56" s="105" t="s">
        <v>260</v>
      </c>
      <c r="E56" s="43">
        <v>1085.76</v>
      </c>
      <c r="F56" s="43">
        <v>1085.76</v>
      </c>
      <c r="G56" s="43">
        <v>1085.76</v>
      </c>
    </row>
    <row r="57" spans="1:7" ht="78.75">
      <c r="A57" s="44" t="s">
        <v>409</v>
      </c>
      <c r="B57" s="45" t="s">
        <v>39</v>
      </c>
      <c r="C57" s="45" t="s">
        <v>239</v>
      </c>
      <c r="D57" s="106" t="s">
        <v>260</v>
      </c>
      <c r="E57" s="46">
        <v>1085.76</v>
      </c>
      <c r="F57" s="46">
        <v>1085.76</v>
      </c>
      <c r="G57" s="46">
        <v>1085.76</v>
      </c>
    </row>
    <row r="58" spans="1:7" ht="18.75">
      <c r="A58" s="44" t="s">
        <v>47</v>
      </c>
      <c r="B58" s="45" t="s">
        <v>39</v>
      </c>
      <c r="C58" s="45" t="s">
        <v>239</v>
      </c>
      <c r="D58" s="45" t="s">
        <v>48</v>
      </c>
      <c r="E58" s="46">
        <v>1085.76</v>
      </c>
      <c r="F58" s="46">
        <v>1085.76</v>
      </c>
      <c r="G58" s="46">
        <v>1085.76</v>
      </c>
    </row>
    <row r="59" spans="1:7" ht="31.5">
      <c r="A59" s="41" t="s">
        <v>43</v>
      </c>
      <c r="B59" s="42" t="s">
        <v>39</v>
      </c>
      <c r="C59" s="42" t="s">
        <v>174</v>
      </c>
      <c r="D59" s="105" t="s">
        <v>260</v>
      </c>
      <c r="E59" s="43" t="s">
        <v>260</v>
      </c>
      <c r="F59" s="43">
        <v>500</v>
      </c>
      <c r="G59" s="43" t="s">
        <v>260</v>
      </c>
    </row>
    <row r="60" spans="1:7" ht="47.25">
      <c r="A60" s="41" t="s">
        <v>809</v>
      </c>
      <c r="B60" s="42" t="s">
        <v>39</v>
      </c>
      <c r="C60" s="42" t="s">
        <v>553</v>
      </c>
      <c r="D60" s="105" t="s">
        <v>260</v>
      </c>
      <c r="E60" s="43" t="s">
        <v>260</v>
      </c>
      <c r="F60" s="43">
        <v>500</v>
      </c>
      <c r="G60" s="43" t="s">
        <v>260</v>
      </c>
    </row>
    <row r="61" spans="1:7" ht="47.25">
      <c r="A61" s="44" t="s">
        <v>860</v>
      </c>
      <c r="B61" s="45" t="s">
        <v>39</v>
      </c>
      <c r="C61" s="45" t="s">
        <v>861</v>
      </c>
      <c r="D61" s="106" t="s">
        <v>260</v>
      </c>
      <c r="E61" s="46" t="s">
        <v>260</v>
      </c>
      <c r="F61" s="46">
        <v>500</v>
      </c>
      <c r="G61" s="46" t="s">
        <v>260</v>
      </c>
    </row>
    <row r="62" spans="1:7" ht="31.5">
      <c r="A62" s="44" t="s">
        <v>217</v>
      </c>
      <c r="B62" s="45" t="s">
        <v>39</v>
      </c>
      <c r="C62" s="45" t="s">
        <v>861</v>
      </c>
      <c r="D62" s="45" t="s">
        <v>38</v>
      </c>
      <c r="E62" s="46" t="s">
        <v>260</v>
      </c>
      <c r="F62" s="46">
        <v>500</v>
      </c>
      <c r="G62" s="46" t="s">
        <v>260</v>
      </c>
    </row>
    <row r="63" spans="1:7" ht="18.75">
      <c r="A63" s="41" t="s">
        <v>264</v>
      </c>
      <c r="B63" s="42" t="s">
        <v>39</v>
      </c>
      <c r="C63" s="42" t="s">
        <v>265</v>
      </c>
      <c r="D63" s="105" t="s">
        <v>260</v>
      </c>
      <c r="E63" s="43">
        <v>83.36899</v>
      </c>
      <c r="F63" s="43">
        <v>1.816</v>
      </c>
      <c r="G63" s="43">
        <v>1.816</v>
      </c>
    </row>
    <row r="64" spans="1:7" ht="31.5">
      <c r="A64" s="41" t="s">
        <v>636</v>
      </c>
      <c r="B64" s="42" t="s">
        <v>39</v>
      </c>
      <c r="C64" s="42" t="s">
        <v>637</v>
      </c>
      <c r="D64" s="105" t="s">
        <v>260</v>
      </c>
      <c r="E64" s="43">
        <v>81.55299</v>
      </c>
      <c r="F64" s="43" t="s">
        <v>260</v>
      </c>
      <c r="G64" s="43" t="s">
        <v>260</v>
      </c>
    </row>
    <row r="65" spans="1:7" ht="47.25">
      <c r="A65" s="44" t="s">
        <v>638</v>
      </c>
      <c r="B65" s="45" t="s">
        <v>39</v>
      </c>
      <c r="C65" s="45" t="s">
        <v>639</v>
      </c>
      <c r="D65" s="106" t="s">
        <v>260</v>
      </c>
      <c r="E65" s="46">
        <v>81.55299</v>
      </c>
      <c r="F65" s="46" t="s">
        <v>260</v>
      </c>
      <c r="G65" s="46" t="s">
        <v>260</v>
      </c>
    </row>
    <row r="66" spans="1:7" ht="31.5">
      <c r="A66" s="44" t="s">
        <v>217</v>
      </c>
      <c r="B66" s="45" t="s">
        <v>39</v>
      </c>
      <c r="C66" s="45" t="s">
        <v>639</v>
      </c>
      <c r="D66" s="45" t="s">
        <v>38</v>
      </c>
      <c r="E66" s="46">
        <v>81.55299</v>
      </c>
      <c r="F66" s="46" t="s">
        <v>260</v>
      </c>
      <c r="G66" s="46" t="s">
        <v>260</v>
      </c>
    </row>
    <row r="67" spans="1:7" ht="31.5">
      <c r="A67" s="41" t="s">
        <v>414</v>
      </c>
      <c r="B67" s="42" t="s">
        <v>39</v>
      </c>
      <c r="C67" s="42" t="s">
        <v>415</v>
      </c>
      <c r="D67" s="105" t="s">
        <v>260</v>
      </c>
      <c r="E67" s="43">
        <v>1.816</v>
      </c>
      <c r="F67" s="43">
        <v>1.816</v>
      </c>
      <c r="G67" s="43">
        <v>1.816</v>
      </c>
    </row>
    <row r="68" spans="1:7" ht="31.5">
      <c r="A68" s="44" t="s">
        <v>414</v>
      </c>
      <c r="B68" s="45" t="s">
        <v>39</v>
      </c>
      <c r="C68" s="45" t="s">
        <v>416</v>
      </c>
      <c r="D68" s="106" t="s">
        <v>260</v>
      </c>
      <c r="E68" s="46">
        <v>1.816</v>
      </c>
      <c r="F68" s="46">
        <v>1.816</v>
      </c>
      <c r="G68" s="46">
        <v>1.816</v>
      </c>
    </row>
    <row r="69" spans="1:7" ht="31.5">
      <c r="A69" s="44" t="s">
        <v>217</v>
      </c>
      <c r="B69" s="45" t="s">
        <v>39</v>
      </c>
      <c r="C69" s="45" t="s">
        <v>416</v>
      </c>
      <c r="D69" s="45" t="s">
        <v>38</v>
      </c>
      <c r="E69" s="46">
        <v>1.816</v>
      </c>
      <c r="F69" s="46">
        <v>1.816</v>
      </c>
      <c r="G69" s="46">
        <v>1.816</v>
      </c>
    </row>
    <row r="70" spans="1:7" ht="31.5">
      <c r="A70" s="41" t="s">
        <v>491</v>
      </c>
      <c r="B70" s="42" t="s">
        <v>39</v>
      </c>
      <c r="C70" s="42" t="s">
        <v>196</v>
      </c>
      <c r="D70" s="105" t="s">
        <v>260</v>
      </c>
      <c r="E70" s="43">
        <v>52559.58269</v>
      </c>
      <c r="F70" s="43">
        <v>39857.82596</v>
      </c>
      <c r="G70" s="43">
        <v>39186.82596</v>
      </c>
    </row>
    <row r="71" spans="1:7" ht="18.75">
      <c r="A71" s="41" t="s">
        <v>498</v>
      </c>
      <c r="B71" s="42" t="s">
        <v>39</v>
      </c>
      <c r="C71" s="42" t="s">
        <v>197</v>
      </c>
      <c r="D71" s="105" t="s">
        <v>260</v>
      </c>
      <c r="E71" s="43">
        <v>51909.53918</v>
      </c>
      <c r="F71" s="43">
        <v>39857.82596</v>
      </c>
      <c r="G71" s="43">
        <v>39186.82596</v>
      </c>
    </row>
    <row r="72" spans="1:7" ht="31.5">
      <c r="A72" s="41" t="s">
        <v>499</v>
      </c>
      <c r="B72" s="42" t="s">
        <v>39</v>
      </c>
      <c r="C72" s="42" t="s">
        <v>142</v>
      </c>
      <c r="D72" s="105" t="s">
        <v>260</v>
      </c>
      <c r="E72" s="43">
        <v>51909.53918</v>
      </c>
      <c r="F72" s="43">
        <v>39857.82596</v>
      </c>
      <c r="G72" s="43">
        <v>39186.82596</v>
      </c>
    </row>
    <row r="73" spans="1:7" ht="78.75">
      <c r="A73" s="44" t="s">
        <v>36</v>
      </c>
      <c r="B73" s="45" t="s">
        <v>39</v>
      </c>
      <c r="C73" s="45" t="s">
        <v>142</v>
      </c>
      <c r="D73" s="45" t="s">
        <v>37</v>
      </c>
      <c r="E73" s="46">
        <v>41091.15666</v>
      </c>
      <c r="F73" s="46">
        <v>39186.82596</v>
      </c>
      <c r="G73" s="46">
        <v>39186.82596</v>
      </c>
    </row>
    <row r="74" spans="1:7" ht="31.5">
      <c r="A74" s="44" t="s">
        <v>217</v>
      </c>
      <c r="B74" s="45" t="s">
        <v>39</v>
      </c>
      <c r="C74" s="45" t="s">
        <v>142</v>
      </c>
      <c r="D74" s="45" t="s">
        <v>38</v>
      </c>
      <c r="E74" s="46">
        <v>4436.16658</v>
      </c>
      <c r="F74" s="46">
        <v>671</v>
      </c>
      <c r="G74" s="46" t="s">
        <v>260</v>
      </c>
    </row>
    <row r="75" spans="1:7" ht="18.75">
      <c r="A75" s="44" t="s">
        <v>40</v>
      </c>
      <c r="B75" s="45" t="s">
        <v>39</v>
      </c>
      <c r="C75" s="45" t="s">
        <v>142</v>
      </c>
      <c r="D75" s="45" t="s">
        <v>41</v>
      </c>
      <c r="E75" s="46">
        <v>120</v>
      </c>
      <c r="F75" s="46" t="s">
        <v>260</v>
      </c>
      <c r="G75" s="46" t="s">
        <v>260</v>
      </c>
    </row>
    <row r="76" spans="1:7" ht="47.25">
      <c r="A76" s="44" t="s">
        <v>737</v>
      </c>
      <c r="B76" s="45" t="s">
        <v>39</v>
      </c>
      <c r="C76" s="45" t="s">
        <v>738</v>
      </c>
      <c r="D76" s="106" t="s">
        <v>260</v>
      </c>
      <c r="E76" s="46">
        <v>6262.21594</v>
      </c>
      <c r="F76" s="46" t="s">
        <v>260</v>
      </c>
      <c r="G76" s="46" t="s">
        <v>260</v>
      </c>
    </row>
    <row r="77" spans="1:7" ht="18.75">
      <c r="A77" s="44" t="s">
        <v>78</v>
      </c>
      <c r="B77" s="45" t="s">
        <v>39</v>
      </c>
      <c r="C77" s="45" t="s">
        <v>738</v>
      </c>
      <c r="D77" s="45" t="s">
        <v>79</v>
      </c>
      <c r="E77" s="46">
        <v>6262.21594</v>
      </c>
      <c r="F77" s="46" t="s">
        <v>260</v>
      </c>
      <c r="G77" s="46" t="s">
        <v>260</v>
      </c>
    </row>
    <row r="78" spans="1:7" ht="18.75">
      <c r="A78" s="41" t="s">
        <v>862</v>
      </c>
      <c r="B78" s="42" t="s">
        <v>39</v>
      </c>
      <c r="C78" s="42" t="s">
        <v>863</v>
      </c>
      <c r="D78" s="105" t="s">
        <v>260</v>
      </c>
      <c r="E78" s="43">
        <v>1.65</v>
      </c>
      <c r="F78" s="43" t="s">
        <v>260</v>
      </c>
      <c r="G78" s="43" t="s">
        <v>260</v>
      </c>
    </row>
    <row r="79" spans="1:7" ht="31.5">
      <c r="A79" s="41" t="s">
        <v>864</v>
      </c>
      <c r="B79" s="42" t="s">
        <v>39</v>
      </c>
      <c r="C79" s="42" t="s">
        <v>865</v>
      </c>
      <c r="D79" s="105" t="s">
        <v>260</v>
      </c>
      <c r="E79" s="43">
        <v>1.65</v>
      </c>
      <c r="F79" s="43" t="s">
        <v>260</v>
      </c>
      <c r="G79" s="43" t="s">
        <v>260</v>
      </c>
    </row>
    <row r="80" spans="1:7" ht="31.5">
      <c r="A80" s="44" t="s">
        <v>217</v>
      </c>
      <c r="B80" s="45" t="s">
        <v>39</v>
      </c>
      <c r="C80" s="45" t="s">
        <v>865</v>
      </c>
      <c r="D80" s="45" t="s">
        <v>38</v>
      </c>
      <c r="E80" s="46">
        <v>1.65</v>
      </c>
      <c r="F80" s="46" t="s">
        <v>260</v>
      </c>
      <c r="G80" s="46" t="s">
        <v>260</v>
      </c>
    </row>
    <row r="81" spans="1:7" ht="31.5">
      <c r="A81" s="41" t="s">
        <v>691</v>
      </c>
      <c r="B81" s="42" t="s">
        <v>39</v>
      </c>
      <c r="C81" s="42" t="s">
        <v>692</v>
      </c>
      <c r="D81" s="105" t="s">
        <v>260</v>
      </c>
      <c r="E81" s="43">
        <v>441.83349</v>
      </c>
      <c r="F81" s="43" t="s">
        <v>260</v>
      </c>
      <c r="G81" s="43" t="s">
        <v>260</v>
      </c>
    </row>
    <row r="82" spans="1:7" ht="31.5">
      <c r="A82" s="41" t="s">
        <v>693</v>
      </c>
      <c r="B82" s="42" t="s">
        <v>39</v>
      </c>
      <c r="C82" s="42" t="s">
        <v>694</v>
      </c>
      <c r="D82" s="105" t="s">
        <v>260</v>
      </c>
      <c r="E82" s="43">
        <v>441.83349</v>
      </c>
      <c r="F82" s="43" t="s">
        <v>260</v>
      </c>
      <c r="G82" s="43" t="s">
        <v>260</v>
      </c>
    </row>
    <row r="83" spans="1:7" ht="31.5">
      <c r="A83" s="44" t="s">
        <v>693</v>
      </c>
      <c r="B83" s="45" t="s">
        <v>39</v>
      </c>
      <c r="C83" s="45" t="s">
        <v>695</v>
      </c>
      <c r="D83" s="106" t="s">
        <v>260</v>
      </c>
      <c r="E83" s="46">
        <v>441.83349</v>
      </c>
      <c r="F83" s="46" t="s">
        <v>260</v>
      </c>
      <c r="G83" s="46" t="s">
        <v>260</v>
      </c>
    </row>
    <row r="84" spans="1:7" ht="18.75">
      <c r="A84" s="44" t="s">
        <v>40</v>
      </c>
      <c r="B84" s="45" t="s">
        <v>39</v>
      </c>
      <c r="C84" s="45" t="s">
        <v>695</v>
      </c>
      <c r="D84" s="45" t="s">
        <v>41</v>
      </c>
      <c r="E84" s="46">
        <v>441.83349</v>
      </c>
      <c r="F84" s="46" t="s">
        <v>260</v>
      </c>
      <c r="G84" s="46" t="s">
        <v>260</v>
      </c>
    </row>
    <row r="85" spans="1:7" ht="31.5">
      <c r="A85" s="41" t="s">
        <v>814</v>
      </c>
      <c r="B85" s="42" t="s">
        <v>39</v>
      </c>
      <c r="C85" s="42" t="s">
        <v>815</v>
      </c>
      <c r="D85" s="105" t="s">
        <v>260</v>
      </c>
      <c r="E85" s="43">
        <v>206.56002</v>
      </c>
      <c r="F85" s="43" t="s">
        <v>260</v>
      </c>
      <c r="G85" s="43" t="s">
        <v>260</v>
      </c>
    </row>
    <row r="86" spans="1:7" ht="31.5">
      <c r="A86" s="41" t="s">
        <v>497</v>
      </c>
      <c r="B86" s="42" t="s">
        <v>39</v>
      </c>
      <c r="C86" s="42" t="s">
        <v>816</v>
      </c>
      <c r="D86" s="105" t="s">
        <v>260</v>
      </c>
      <c r="E86" s="43">
        <v>206.56002</v>
      </c>
      <c r="F86" s="43" t="s">
        <v>260</v>
      </c>
      <c r="G86" s="43" t="s">
        <v>260</v>
      </c>
    </row>
    <row r="87" spans="1:7" ht="47.25">
      <c r="A87" s="44" t="s">
        <v>817</v>
      </c>
      <c r="B87" s="45" t="s">
        <v>39</v>
      </c>
      <c r="C87" s="45" t="s">
        <v>818</v>
      </c>
      <c r="D87" s="106" t="s">
        <v>260</v>
      </c>
      <c r="E87" s="46">
        <v>206.56002</v>
      </c>
      <c r="F87" s="46" t="s">
        <v>260</v>
      </c>
      <c r="G87" s="46" t="s">
        <v>260</v>
      </c>
    </row>
    <row r="88" spans="1:7" ht="78.75">
      <c r="A88" s="44" t="s">
        <v>36</v>
      </c>
      <c r="B88" s="45" t="s">
        <v>39</v>
      </c>
      <c r="C88" s="45" t="s">
        <v>818</v>
      </c>
      <c r="D88" s="45" t="s">
        <v>37</v>
      </c>
      <c r="E88" s="46">
        <v>206.56002</v>
      </c>
      <c r="F88" s="46" t="s">
        <v>260</v>
      </c>
      <c r="G88" s="46" t="s">
        <v>260</v>
      </c>
    </row>
    <row r="89" spans="1:7" ht="47.25">
      <c r="A89" s="41" t="s">
        <v>500</v>
      </c>
      <c r="B89" s="42" t="s">
        <v>39</v>
      </c>
      <c r="C89" s="42" t="s">
        <v>198</v>
      </c>
      <c r="D89" s="105" t="s">
        <v>260</v>
      </c>
      <c r="E89" s="43">
        <v>322.652</v>
      </c>
      <c r="F89" s="43">
        <v>717.2</v>
      </c>
      <c r="G89" s="43">
        <v>717.2</v>
      </c>
    </row>
    <row r="90" spans="1:7" ht="31.5">
      <c r="A90" s="41" t="s">
        <v>501</v>
      </c>
      <c r="B90" s="42" t="s">
        <v>39</v>
      </c>
      <c r="C90" s="42" t="s">
        <v>199</v>
      </c>
      <c r="D90" s="105" t="s">
        <v>260</v>
      </c>
      <c r="E90" s="43">
        <v>218.7</v>
      </c>
      <c r="F90" s="43">
        <v>217.2</v>
      </c>
      <c r="G90" s="43">
        <v>217.2</v>
      </c>
    </row>
    <row r="91" spans="1:7" ht="31.5">
      <c r="A91" s="41" t="s">
        <v>460</v>
      </c>
      <c r="B91" s="42" t="s">
        <v>39</v>
      </c>
      <c r="C91" s="42" t="s">
        <v>461</v>
      </c>
      <c r="D91" s="105" t="s">
        <v>260</v>
      </c>
      <c r="E91" s="43">
        <v>218.7</v>
      </c>
      <c r="F91" s="43">
        <v>217.2</v>
      </c>
      <c r="G91" s="43">
        <v>217.2</v>
      </c>
    </row>
    <row r="92" spans="1:7" ht="94.5">
      <c r="A92" s="44" t="s">
        <v>507</v>
      </c>
      <c r="B92" s="45" t="s">
        <v>39</v>
      </c>
      <c r="C92" s="45" t="s">
        <v>462</v>
      </c>
      <c r="D92" s="106" t="s">
        <v>260</v>
      </c>
      <c r="E92" s="46">
        <v>209.7</v>
      </c>
      <c r="F92" s="46">
        <v>208.2</v>
      </c>
      <c r="G92" s="46">
        <v>208.2</v>
      </c>
    </row>
    <row r="93" spans="1:7" ht="78.75">
      <c r="A93" s="44" t="s">
        <v>36</v>
      </c>
      <c r="B93" s="45" t="s">
        <v>39</v>
      </c>
      <c r="C93" s="45" t="s">
        <v>462</v>
      </c>
      <c r="D93" s="45" t="s">
        <v>37</v>
      </c>
      <c r="E93" s="46">
        <v>1.522</v>
      </c>
      <c r="F93" s="46" t="s">
        <v>260</v>
      </c>
      <c r="G93" s="46" t="s">
        <v>260</v>
      </c>
    </row>
    <row r="94" spans="1:7" ht="31.5">
      <c r="A94" s="44" t="s">
        <v>217</v>
      </c>
      <c r="B94" s="45" t="s">
        <v>39</v>
      </c>
      <c r="C94" s="45" t="s">
        <v>462</v>
      </c>
      <c r="D94" s="45" t="s">
        <v>38</v>
      </c>
      <c r="E94" s="46">
        <v>3.021</v>
      </c>
      <c r="F94" s="46">
        <v>4.584</v>
      </c>
      <c r="G94" s="46">
        <v>4.584</v>
      </c>
    </row>
    <row r="95" spans="1:7" ht="18.75">
      <c r="A95" s="44" t="s">
        <v>78</v>
      </c>
      <c r="B95" s="45" t="s">
        <v>39</v>
      </c>
      <c r="C95" s="45" t="s">
        <v>462</v>
      </c>
      <c r="D95" s="45" t="s">
        <v>79</v>
      </c>
      <c r="E95" s="46">
        <v>205.157</v>
      </c>
      <c r="F95" s="46">
        <v>203.616</v>
      </c>
      <c r="G95" s="46">
        <v>203.616</v>
      </c>
    </row>
    <row r="96" spans="1:7" ht="157.5">
      <c r="A96" s="44" t="s">
        <v>508</v>
      </c>
      <c r="B96" s="45" t="s">
        <v>39</v>
      </c>
      <c r="C96" s="45" t="s">
        <v>463</v>
      </c>
      <c r="D96" s="106" t="s">
        <v>260</v>
      </c>
      <c r="E96" s="46">
        <v>9</v>
      </c>
      <c r="F96" s="46">
        <v>9</v>
      </c>
      <c r="G96" s="46">
        <v>9</v>
      </c>
    </row>
    <row r="97" spans="1:7" ht="31.5">
      <c r="A97" s="44" t="s">
        <v>217</v>
      </c>
      <c r="B97" s="45" t="s">
        <v>39</v>
      </c>
      <c r="C97" s="45" t="s">
        <v>463</v>
      </c>
      <c r="D97" s="45" t="s">
        <v>38</v>
      </c>
      <c r="E97" s="46">
        <v>9</v>
      </c>
      <c r="F97" s="46">
        <v>9</v>
      </c>
      <c r="G97" s="46">
        <v>9</v>
      </c>
    </row>
    <row r="98" spans="1:7" ht="31.5">
      <c r="A98" s="41" t="s">
        <v>514</v>
      </c>
      <c r="B98" s="42" t="s">
        <v>39</v>
      </c>
      <c r="C98" s="42" t="s">
        <v>258</v>
      </c>
      <c r="D98" s="105" t="s">
        <v>260</v>
      </c>
      <c r="E98" s="43" t="s">
        <v>260</v>
      </c>
      <c r="F98" s="43">
        <v>500</v>
      </c>
      <c r="G98" s="43">
        <v>500</v>
      </c>
    </row>
    <row r="99" spans="1:7" ht="47.25">
      <c r="A99" s="41" t="s">
        <v>474</v>
      </c>
      <c r="B99" s="42" t="s">
        <v>39</v>
      </c>
      <c r="C99" s="42" t="s">
        <v>475</v>
      </c>
      <c r="D99" s="105" t="s">
        <v>260</v>
      </c>
      <c r="E99" s="43" t="s">
        <v>260</v>
      </c>
      <c r="F99" s="43">
        <v>500</v>
      </c>
      <c r="G99" s="43">
        <v>500</v>
      </c>
    </row>
    <row r="100" spans="1:7" ht="47.25">
      <c r="A100" s="44" t="s">
        <v>50</v>
      </c>
      <c r="B100" s="45" t="s">
        <v>39</v>
      </c>
      <c r="C100" s="45" t="s">
        <v>476</v>
      </c>
      <c r="D100" s="106" t="s">
        <v>260</v>
      </c>
      <c r="E100" s="46" t="s">
        <v>260</v>
      </c>
      <c r="F100" s="46">
        <v>500</v>
      </c>
      <c r="G100" s="46">
        <v>500</v>
      </c>
    </row>
    <row r="101" spans="1:7" ht="18.75">
      <c r="A101" s="44" t="s">
        <v>40</v>
      </c>
      <c r="B101" s="45" t="s">
        <v>39</v>
      </c>
      <c r="C101" s="45" t="s">
        <v>476</v>
      </c>
      <c r="D101" s="45" t="s">
        <v>41</v>
      </c>
      <c r="E101" s="46" t="s">
        <v>260</v>
      </c>
      <c r="F101" s="46">
        <v>500</v>
      </c>
      <c r="G101" s="46">
        <v>500</v>
      </c>
    </row>
    <row r="102" spans="1:7" ht="31.5">
      <c r="A102" s="41" t="s">
        <v>477</v>
      </c>
      <c r="B102" s="42" t="s">
        <v>39</v>
      </c>
      <c r="C102" s="42" t="s">
        <v>478</v>
      </c>
      <c r="D102" s="105" t="s">
        <v>260</v>
      </c>
      <c r="E102" s="43">
        <v>103.952</v>
      </c>
      <c r="F102" s="43" t="s">
        <v>260</v>
      </c>
      <c r="G102" s="43" t="s">
        <v>260</v>
      </c>
    </row>
    <row r="103" spans="1:7" ht="31.5">
      <c r="A103" s="41" t="s">
        <v>479</v>
      </c>
      <c r="B103" s="42" t="s">
        <v>39</v>
      </c>
      <c r="C103" s="42" t="s">
        <v>480</v>
      </c>
      <c r="D103" s="105" t="s">
        <v>260</v>
      </c>
      <c r="E103" s="43">
        <v>103.952</v>
      </c>
      <c r="F103" s="43" t="s">
        <v>260</v>
      </c>
      <c r="G103" s="43" t="s">
        <v>260</v>
      </c>
    </row>
    <row r="104" spans="1:7" ht="31.5">
      <c r="A104" s="44" t="s">
        <v>217</v>
      </c>
      <c r="B104" s="45" t="s">
        <v>39</v>
      </c>
      <c r="C104" s="45" t="s">
        <v>480</v>
      </c>
      <c r="D104" s="45" t="s">
        <v>38</v>
      </c>
      <c r="E104" s="46">
        <v>103.952</v>
      </c>
      <c r="F104" s="46" t="s">
        <v>260</v>
      </c>
      <c r="G104" s="46" t="s">
        <v>260</v>
      </c>
    </row>
    <row r="105" spans="1:7" ht="31.5">
      <c r="A105" s="41" t="s">
        <v>503</v>
      </c>
      <c r="B105" s="42" t="s">
        <v>39</v>
      </c>
      <c r="C105" s="42" t="s">
        <v>200</v>
      </c>
      <c r="D105" s="105" t="s">
        <v>260</v>
      </c>
      <c r="E105" s="43">
        <v>300</v>
      </c>
      <c r="F105" s="43" t="s">
        <v>260</v>
      </c>
      <c r="G105" s="43" t="s">
        <v>260</v>
      </c>
    </row>
    <row r="106" spans="1:7" ht="31.5">
      <c r="A106" s="41" t="s">
        <v>650</v>
      </c>
      <c r="B106" s="42" t="s">
        <v>39</v>
      </c>
      <c r="C106" s="42" t="s">
        <v>651</v>
      </c>
      <c r="D106" s="105" t="s">
        <v>260</v>
      </c>
      <c r="E106" s="43">
        <v>300</v>
      </c>
      <c r="F106" s="43" t="s">
        <v>260</v>
      </c>
      <c r="G106" s="43" t="s">
        <v>260</v>
      </c>
    </row>
    <row r="107" spans="1:7" ht="31.5">
      <c r="A107" s="41" t="s">
        <v>652</v>
      </c>
      <c r="B107" s="42" t="s">
        <v>39</v>
      </c>
      <c r="C107" s="42" t="s">
        <v>653</v>
      </c>
      <c r="D107" s="105" t="s">
        <v>260</v>
      </c>
      <c r="E107" s="43">
        <v>300</v>
      </c>
      <c r="F107" s="43" t="s">
        <v>260</v>
      </c>
      <c r="G107" s="43" t="s">
        <v>260</v>
      </c>
    </row>
    <row r="108" spans="1:7" ht="31.5">
      <c r="A108" s="44" t="s">
        <v>55</v>
      </c>
      <c r="B108" s="45" t="s">
        <v>39</v>
      </c>
      <c r="C108" s="45" t="s">
        <v>653</v>
      </c>
      <c r="D108" s="45" t="s">
        <v>51</v>
      </c>
      <c r="E108" s="46">
        <v>300</v>
      </c>
      <c r="F108" s="46" t="s">
        <v>260</v>
      </c>
      <c r="G108" s="46" t="s">
        <v>260</v>
      </c>
    </row>
    <row r="109" spans="1:7" ht="18.75">
      <c r="A109" s="41" t="s">
        <v>216</v>
      </c>
      <c r="B109" s="42" t="s">
        <v>39</v>
      </c>
      <c r="C109" s="42" t="s">
        <v>202</v>
      </c>
      <c r="D109" s="105" t="s">
        <v>260</v>
      </c>
      <c r="E109" s="43">
        <v>19438.17029</v>
      </c>
      <c r="F109" s="43">
        <v>8322.81528</v>
      </c>
      <c r="G109" s="43">
        <v>8320.79228</v>
      </c>
    </row>
    <row r="110" spans="1:7" ht="18.75">
      <c r="A110" s="41" t="s">
        <v>49</v>
      </c>
      <c r="B110" s="42" t="s">
        <v>39</v>
      </c>
      <c r="C110" s="42" t="s">
        <v>203</v>
      </c>
      <c r="D110" s="105" t="s">
        <v>260</v>
      </c>
      <c r="E110" s="43">
        <v>19438.17029</v>
      </c>
      <c r="F110" s="43">
        <v>8322.81528</v>
      </c>
      <c r="G110" s="43">
        <v>8320.79228</v>
      </c>
    </row>
    <row r="111" spans="1:7" ht="31.5">
      <c r="A111" s="44" t="s">
        <v>512</v>
      </c>
      <c r="B111" s="45" t="s">
        <v>39</v>
      </c>
      <c r="C111" s="45" t="s">
        <v>513</v>
      </c>
      <c r="D111" s="106" t="s">
        <v>260</v>
      </c>
      <c r="E111" s="46">
        <v>3799.96254</v>
      </c>
      <c r="F111" s="46">
        <v>3563.14348</v>
      </c>
      <c r="G111" s="46">
        <v>3563.14348</v>
      </c>
    </row>
    <row r="112" spans="1:7" ht="78.75">
      <c r="A112" s="44" t="s">
        <v>36</v>
      </c>
      <c r="B112" s="45" t="s">
        <v>39</v>
      </c>
      <c r="C112" s="45" t="s">
        <v>513</v>
      </c>
      <c r="D112" s="45" t="s">
        <v>37</v>
      </c>
      <c r="E112" s="46">
        <v>3799.96254</v>
      </c>
      <c r="F112" s="46">
        <v>3563.14348</v>
      </c>
      <c r="G112" s="46">
        <v>3563.14348</v>
      </c>
    </row>
    <row r="113" spans="1:7" ht="47.25">
      <c r="A113" s="44" t="s">
        <v>280</v>
      </c>
      <c r="B113" s="45" t="s">
        <v>39</v>
      </c>
      <c r="C113" s="45" t="s">
        <v>281</v>
      </c>
      <c r="D113" s="106" t="s">
        <v>260</v>
      </c>
      <c r="E113" s="46">
        <v>400.777</v>
      </c>
      <c r="F113" s="46">
        <v>17.857</v>
      </c>
      <c r="G113" s="46">
        <v>15.834</v>
      </c>
    </row>
    <row r="114" spans="1:7" ht="31.5">
      <c r="A114" s="44" t="s">
        <v>217</v>
      </c>
      <c r="B114" s="45" t="s">
        <v>39</v>
      </c>
      <c r="C114" s="45" t="s">
        <v>281</v>
      </c>
      <c r="D114" s="45" t="s">
        <v>38</v>
      </c>
      <c r="E114" s="46">
        <v>400.777</v>
      </c>
      <c r="F114" s="46">
        <v>17.857</v>
      </c>
      <c r="G114" s="46">
        <v>15.834</v>
      </c>
    </row>
    <row r="115" spans="1:7" ht="31.5">
      <c r="A115" s="44" t="s">
        <v>348</v>
      </c>
      <c r="B115" s="45" t="s">
        <v>39</v>
      </c>
      <c r="C115" s="45" t="s">
        <v>349</v>
      </c>
      <c r="D115" s="106" t="s">
        <v>260</v>
      </c>
      <c r="E115" s="46">
        <v>9071.00062</v>
      </c>
      <c r="F115" s="46">
        <v>5</v>
      </c>
      <c r="G115" s="46">
        <v>5</v>
      </c>
    </row>
    <row r="116" spans="1:7" ht="18.75">
      <c r="A116" s="44" t="s">
        <v>78</v>
      </c>
      <c r="B116" s="45" t="s">
        <v>39</v>
      </c>
      <c r="C116" s="45" t="s">
        <v>349</v>
      </c>
      <c r="D116" s="45" t="s">
        <v>79</v>
      </c>
      <c r="E116" s="46">
        <v>9071.00062</v>
      </c>
      <c r="F116" s="46">
        <v>5</v>
      </c>
      <c r="G116" s="46">
        <v>5</v>
      </c>
    </row>
    <row r="117" spans="1:7" ht="94.5">
      <c r="A117" s="44" t="s">
        <v>509</v>
      </c>
      <c r="B117" s="45" t="s">
        <v>39</v>
      </c>
      <c r="C117" s="45" t="s">
        <v>166</v>
      </c>
      <c r="D117" s="106" t="s">
        <v>260</v>
      </c>
      <c r="E117" s="46">
        <v>16.3</v>
      </c>
      <c r="F117" s="46">
        <v>16.1</v>
      </c>
      <c r="G117" s="46">
        <v>16.1</v>
      </c>
    </row>
    <row r="118" spans="1:7" ht="78.75">
      <c r="A118" s="44" t="s">
        <v>36</v>
      </c>
      <c r="B118" s="45" t="s">
        <v>39</v>
      </c>
      <c r="C118" s="45" t="s">
        <v>166</v>
      </c>
      <c r="D118" s="45" t="s">
        <v>37</v>
      </c>
      <c r="E118" s="46">
        <v>14.1</v>
      </c>
      <c r="F118" s="46">
        <v>14.6</v>
      </c>
      <c r="G118" s="46">
        <v>14.6</v>
      </c>
    </row>
    <row r="119" spans="1:7" ht="31.5">
      <c r="A119" s="44" t="s">
        <v>217</v>
      </c>
      <c r="B119" s="45" t="s">
        <v>39</v>
      </c>
      <c r="C119" s="45" t="s">
        <v>166</v>
      </c>
      <c r="D119" s="45" t="s">
        <v>38</v>
      </c>
      <c r="E119" s="46">
        <v>2.2</v>
      </c>
      <c r="F119" s="46">
        <v>1.5</v>
      </c>
      <c r="G119" s="46">
        <v>1.5</v>
      </c>
    </row>
    <row r="120" spans="1:7" ht="94.5">
      <c r="A120" s="44" t="s">
        <v>510</v>
      </c>
      <c r="B120" s="45" t="s">
        <v>39</v>
      </c>
      <c r="C120" s="45" t="s">
        <v>144</v>
      </c>
      <c r="D120" s="106" t="s">
        <v>260</v>
      </c>
      <c r="E120" s="46">
        <v>203.562</v>
      </c>
      <c r="F120" s="46">
        <v>201.663</v>
      </c>
      <c r="G120" s="46">
        <v>201.663</v>
      </c>
    </row>
    <row r="121" spans="1:7" ht="78.75">
      <c r="A121" s="44" t="s">
        <v>36</v>
      </c>
      <c r="B121" s="45" t="s">
        <v>39</v>
      </c>
      <c r="C121" s="45" t="s">
        <v>144</v>
      </c>
      <c r="D121" s="45" t="s">
        <v>37</v>
      </c>
      <c r="E121" s="46">
        <v>200.562</v>
      </c>
      <c r="F121" s="46">
        <v>198.663</v>
      </c>
      <c r="G121" s="46">
        <v>198.663</v>
      </c>
    </row>
    <row r="122" spans="1:7" ht="31.5">
      <c r="A122" s="44" t="s">
        <v>217</v>
      </c>
      <c r="B122" s="45" t="s">
        <v>39</v>
      </c>
      <c r="C122" s="45" t="s">
        <v>144</v>
      </c>
      <c r="D122" s="45" t="s">
        <v>38</v>
      </c>
      <c r="E122" s="46">
        <v>3</v>
      </c>
      <c r="F122" s="46">
        <v>3</v>
      </c>
      <c r="G122" s="46">
        <v>3</v>
      </c>
    </row>
    <row r="123" spans="1:7" ht="18.75">
      <c r="A123" s="44" t="s">
        <v>112</v>
      </c>
      <c r="B123" s="45" t="s">
        <v>39</v>
      </c>
      <c r="C123" s="45" t="s">
        <v>145</v>
      </c>
      <c r="D123" s="106" t="s">
        <v>260</v>
      </c>
      <c r="E123" s="46">
        <v>5946.56813</v>
      </c>
      <c r="F123" s="46">
        <v>4519.0518</v>
      </c>
      <c r="G123" s="46">
        <v>4519.0518</v>
      </c>
    </row>
    <row r="124" spans="1:7" ht="31.5">
      <c r="A124" s="44" t="s">
        <v>217</v>
      </c>
      <c r="B124" s="45" t="s">
        <v>39</v>
      </c>
      <c r="C124" s="45" t="s">
        <v>145</v>
      </c>
      <c r="D124" s="45" t="s">
        <v>38</v>
      </c>
      <c r="E124" s="46">
        <v>342.69791</v>
      </c>
      <c r="F124" s="46" t="s">
        <v>260</v>
      </c>
      <c r="G124" s="46" t="s">
        <v>260</v>
      </c>
    </row>
    <row r="125" spans="1:7" ht="18.75">
      <c r="A125" s="44" t="s">
        <v>47</v>
      </c>
      <c r="B125" s="45" t="s">
        <v>39</v>
      </c>
      <c r="C125" s="45" t="s">
        <v>145</v>
      </c>
      <c r="D125" s="45" t="s">
        <v>48</v>
      </c>
      <c r="E125" s="46">
        <v>4513.87022</v>
      </c>
      <c r="F125" s="46">
        <v>4519.0518</v>
      </c>
      <c r="G125" s="46">
        <v>4519.0518</v>
      </c>
    </row>
    <row r="126" spans="1:7" ht="18.75">
      <c r="A126" s="44" t="s">
        <v>40</v>
      </c>
      <c r="B126" s="45" t="s">
        <v>39</v>
      </c>
      <c r="C126" s="45" t="s">
        <v>145</v>
      </c>
      <c r="D126" s="45" t="s">
        <v>41</v>
      </c>
      <c r="E126" s="46">
        <v>1090</v>
      </c>
      <c r="F126" s="46" t="s">
        <v>260</v>
      </c>
      <c r="G126" s="46" t="s">
        <v>260</v>
      </c>
    </row>
    <row r="127" spans="1:7" ht="47.25">
      <c r="A127" s="38" t="s">
        <v>485</v>
      </c>
      <c r="B127" s="106" t="s">
        <v>53</v>
      </c>
      <c r="C127" s="74" t="s">
        <v>260</v>
      </c>
      <c r="D127" s="74" t="s">
        <v>260</v>
      </c>
      <c r="E127" s="39">
        <v>179941.88897</v>
      </c>
      <c r="F127" s="39">
        <v>119322.96616</v>
      </c>
      <c r="G127" s="39">
        <v>119322.96616</v>
      </c>
    </row>
    <row r="128" spans="1:7" ht="47.25">
      <c r="A128" s="41" t="s">
        <v>42</v>
      </c>
      <c r="B128" s="42" t="s">
        <v>53</v>
      </c>
      <c r="C128" s="42" t="s">
        <v>172</v>
      </c>
      <c r="D128" s="105" t="s">
        <v>260</v>
      </c>
      <c r="E128" s="43">
        <v>308.848</v>
      </c>
      <c r="F128" s="43">
        <v>308.848</v>
      </c>
      <c r="G128" s="43">
        <v>308.848</v>
      </c>
    </row>
    <row r="129" spans="1:7" ht="31.5">
      <c r="A129" s="41" t="s">
        <v>417</v>
      </c>
      <c r="B129" s="42" t="s">
        <v>53</v>
      </c>
      <c r="C129" s="42" t="s">
        <v>418</v>
      </c>
      <c r="D129" s="105" t="s">
        <v>260</v>
      </c>
      <c r="E129" s="43">
        <v>308.848</v>
      </c>
      <c r="F129" s="43">
        <v>308.848</v>
      </c>
      <c r="G129" s="43">
        <v>308.848</v>
      </c>
    </row>
    <row r="130" spans="1:7" ht="47.25">
      <c r="A130" s="41" t="s">
        <v>419</v>
      </c>
      <c r="B130" s="42" t="s">
        <v>53</v>
      </c>
      <c r="C130" s="42" t="s">
        <v>420</v>
      </c>
      <c r="D130" s="105" t="s">
        <v>260</v>
      </c>
      <c r="E130" s="43">
        <v>308.848</v>
      </c>
      <c r="F130" s="43">
        <v>308.848</v>
      </c>
      <c r="G130" s="43">
        <v>308.848</v>
      </c>
    </row>
    <row r="131" spans="1:7" ht="31.5">
      <c r="A131" s="44" t="s">
        <v>421</v>
      </c>
      <c r="B131" s="45" t="s">
        <v>53</v>
      </c>
      <c r="C131" s="45" t="s">
        <v>422</v>
      </c>
      <c r="D131" s="106" t="s">
        <v>260</v>
      </c>
      <c r="E131" s="46">
        <v>308.848</v>
      </c>
      <c r="F131" s="46">
        <v>308.848</v>
      </c>
      <c r="G131" s="46">
        <v>308.848</v>
      </c>
    </row>
    <row r="132" spans="1:7" ht="31.5">
      <c r="A132" s="44" t="s">
        <v>55</v>
      </c>
      <c r="B132" s="45" t="s">
        <v>53</v>
      </c>
      <c r="C132" s="45" t="s">
        <v>422</v>
      </c>
      <c r="D132" s="45" t="s">
        <v>51</v>
      </c>
      <c r="E132" s="46">
        <v>308.848</v>
      </c>
      <c r="F132" s="46">
        <v>308.848</v>
      </c>
      <c r="G132" s="46">
        <v>308.848</v>
      </c>
    </row>
    <row r="133" spans="1:7" ht="31.5">
      <c r="A133" s="41" t="s">
        <v>184</v>
      </c>
      <c r="B133" s="42" t="s">
        <v>53</v>
      </c>
      <c r="C133" s="42" t="s">
        <v>185</v>
      </c>
      <c r="D133" s="105" t="s">
        <v>260</v>
      </c>
      <c r="E133" s="43">
        <v>138362.71679</v>
      </c>
      <c r="F133" s="43">
        <v>98362.96518</v>
      </c>
      <c r="G133" s="43">
        <v>98362.96518</v>
      </c>
    </row>
    <row r="134" spans="1:7" ht="31.5">
      <c r="A134" s="41" t="s">
        <v>54</v>
      </c>
      <c r="B134" s="42" t="s">
        <v>53</v>
      </c>
      <c r="C134" s="42" t="s">
        <v>186</v>
      </c>
      <c r="D134" s="105" t="s">
        <v>260</v>
      </c>
      <c r="E134" s="43">
        <v>17932.08889</v>
      </c>
      <c r="F134" s="43">
        <v>13086.16889</v>
      </c>
      <c r="G134" s="43">
        <v>13086.16889</v>
      </c>
    </row>
    <row r="135" spans="1:7" ht="18.75">
      <c r="A135" s="41" t="s">
        <v>344</v>
      </c>
      <c r="B135" s="42" t="s">
        <v>53</v>
      </c>
      <c r="C135" s="42" t="s">
        <v>654</v>
      </c>
      <c r="D135" s="105" t="s">
        <v>260</v>
      </c>
      <c r="E135" s="43">
        <v>10</v>
      </c>
      <c r="F135" s="43" t="s">
        <v>260</v>
      </c>
      <c r="G135" s="43" t="s">
        <v>260</v>
      </c>
    </row>
    <row r="136" spans="1:7" ht="31.5">
      <c r="A136" s="44" t="s">
        <v>55</v>
      </c>
      <c r="B136" s="45" t="s">
        <v>53</v>
      </c>
      <c r="C136" s="45" t="s">
        <v>654</v>
      </c>
      <c r="D136" s="45" t="s">
        <v>51</v>
      </c>
      <c r="E136" s="46">
        <v>10</v>
      </c>
      <c r="F136" s="46" t="s">
        <v>260</v>
      </c>
      <c r="G136" s="46" t="s">
        <v>260</v>
      </c>
    </row>
    <row r="137" spans="1:7" ht="18.75">
      <c r="A137" s="41" t="s">
        <v>219</v>
      </c>
      <c r="B137" s="42" t="s">
        <v>53</v>
      </c>
      <c r="C137" s="42" t="s">
        <v>146</v>
      </c>
      <c r="D137" s="105" t="s">
        <v>260</v>
      </c>
      <c r="E137" s="43">
        <v>17922.08889</v>
      </c>
      <c r="F137" s="43">
        <v>13086.16889</v>
      </c>
      <c r="G137" s="43">
        <v>13086.16889</v>
      </c>
    </row>
    <row r="138" spans="1:7" ht="31.5">
      <c r="A138" s="44" t="s">
        <v>55</v>
      </c>
      <c r="B138" s="45" t="s">
        <v>53</v>
      </c>
      <c r="C138" s="45" t="s">
        <v>146</v>
      </c>
      <c r="D138" s="45" t="s">
        <v>51</v>
      </c>
      <c r="E138" s="46">
        <v>12917.84646</v>
      </c>
      <c r="F138" s="46">
        <v>8617.28</v>
      </c>
      <c r="G138" s="46">
        <v>8617.28</v>
      </c>
    </row>
    <row r="139" spans="1:7" ht="63">
      <c r="A139" s="44" t="s">
        <v>429</v>
      </c>
      <c r="B139" s="45" t="s">
        <v>53</v>
      </c>
      <c r="C139" s="45" t="s">
        <v>272</v>
      </c>
      <c r="D139" s="106" t="s">
        <v>260</v>
      </c>
      <c r="E139" s="46">
        <v>5004.24243</v>
      </c>
      <c r="F139" s="46">
        <v>4468.88889</v>
      </c>
      <c r="G139" s="46">
        <v>4468.88889</v>
      </c>
    </row>
    <row r="140" spans="1:7" ht="31.5">
      <c r="A140" s="44" t="s">
        <v>55</v>
      </c>
      <c r="B140" s="45" t="s">
        <v>53</v>
      </c>
      <c r="C140" s="45" t="s">
        <v>272</v>
      </c>
      <c r="D140" s="45" t="s">
        <v>51</v>
      </c>
      <c r="E140" s="46">
        <v>5004.24243</v>
      </c>
      <c r="F140" s="46">
        <v>4468.88889</v>
      </c>
      <c r="G140" s="46">
        <v>4468.88889</v>
      </c>
    </row>
    <row r="141" spans="1:7" ht="18.75">
      <c r="A141" s="41" t="s">
        <v>57</v>
      </c>
      <c r="B141" s="42" t="s">
        <v>53</v>
      </c>
      <c r="C141" s="42" t="s">
        <v>187</v>
      </c>
      <c r="D141" s="105" t="s">
        <v>260</v>
      </c>
      <c r="E141" s="43">
        <v>38768.56949</v>
      </c>
      <c r="F141" s="43">
        <v>18679.41616</v>
      </c>
      <c r="G141" s="43">
        <v>18679.41616</v>
      </c>
    </row>
    <row r="142" spans="1:7" ht="18.75">
      <c r="A142" s="41" t="s">
        <v>436</v>
      </c>
      <c r="B142" s="42" t="s">
        <v>53</v>
      </c>
      <c r="C142" s="42" t="s">
        <v>437</v>
      </c>
      <c r="D142" s="105" t="s">
        <v>260</v>
      </c>
      <c r="E142" s="43">
        <v>221.56229</v>
      </c>
      <c r="F142" s="43" t="s">
        <v>260</v>
      </c>
      <c r="G142" s="43" t="s">
        <v>260</v>
      </c>
    </row>
    <row r="143" spans="1:7" ht="18.75">
      <c r="A143" s="44" t="s">
        <v>606</v>
      </c>
      <c r="B143" s="45" t="s">
        <v>53</v>
      </c>
      <c r="C143" s="45" t="s">
        <v>607</v>
      </c>
      <c r="D143" s="106" t="s">
        <v>260</v>
      </c>
      <c r="E143" s="46">
        <v>221.56229</v>
      </c>
      <c r="F143" s="46" t="s">
        <v>260</v>
      </c>
      <c r="G143" s="46" t="s">
        <v>260</v>
      </c>
    </row>
    <row r="144" spans="1:7" ht="31.5">
      <c r="A144" s="44" t="s">
        <v>55</v>
      </c>
      <c r="B144" s="45" t="s">
        <v>53</v>
      </c>
      <c r="C144" s="45" t="s">
        <v>607</v>
      </c>
      <c r="D144" s="45" t="s">
        <v>51</v>
      </c>
      <c r="E144" s="46">
        <v>221.56229</v>
      </c>
      <c r="F144" s="46" t="s">
        <v>260</v>
      </c>
      <c r="G144" s="46" t="s">
        <v>260</v>
      </c>
    </row>
    <row r="145" spans="1:7" ht="18.75">
      <c r="A145" s="41" t="s">
        <v>56</v>
      </c>
      <c r="B145" s="42" t="s">
        <v>53</v>
      </c>
      <c r="C145" s="42" t="s">
        <v>147</v>
      </c>
      <c r="D145" s="105" t="s">
        <v>260</v>
      </c>
      <c r="E145" s="43">
        <v>21773.51387</v>
      </c>
      <c r="F145" s="43">
        <v>18679.41616</v>
      </c>
      <c r="G145" s="43">
        <v>18679.41616</v>
      </c>
    </row>
    <row r="146" spans="1:7" ht="31.5">
      <c r="A146" s="44" t="s">
        <v>55</v>
      </c>
      <c r="B146" s="45" t="s">
        <v>53</v>
      </c>
      <c r="C146" s="45" t="s">
        <v>147</v>
      </c>
      <c r="D146" s="45" t="s">
        <v>51</v>
      </c>
      <c r="E146" s="46">
        <v>11357.71388</v>
      </c>
      <c r="F146" s="46">
        <v>9252</v>
      </c>
      <c r="G146" s="46">
        <v>9252</v>
      </c>
    </row>
    <row r="147" spans="1:7" ht="47.25">
      <c r="A147" s="44" t="s">
        <v>442</v>
      </c>
      <c r="B147" s="45" t="s">
        <v>53</v>
      </c>
      <c r="C147" s="45" t="s">
        <v>273</v>
      </c>
      <c r="D147" s="106" t="s">
        <v>260</v>
      </c>
      <c r="E147" s="46">
        <v>10415.79999</v>
      </c>
      <c r="F147" s="46">
        <v>9427.41616</v>
      </c>
      <c r="G147" s="46">
        <v>9427.41616</v>
      </c>
    </row>
    <row r="148" spans="1:7" ht="31.5">
      <c r="A148" s="44" t="s">
        <v>55</v>
      </c>
      <c r="B148" s="45" t="s">
        <v>53</v>
      </c>
      <c r="C148" s="45" t="s">
        <v>273</v>
      </c>
      <c r="D148" s="45" t="s">
        <v>51</v>
      </c>
      <c r="E148" s="46">
        <v>10415.79999</v>
      </c>
      <c r="F148" s="46">
        <v>9427.41616</v>
      </c>
      <c r="G148" s="46">
        <v>9427.41616</v>
      </c>
    </row>
    <row r="149" spans="1:7" ht="18.75">
      <c r="A149" s="41" t="s">
        <v>608</v>
      </c>
      <c r="B149" s="42" t="s">
        <v>53</v>
      </c>
      <c r="C149" s="42" t="s">
        <v>609</v>
      </c>
      <c r="D149" s="105" t="s">
        <v>260</v>
      </c>
      <c r="E149" s="43">
        <v>667.56</v>
      </c>
      <c r="F149" s="43" t="s">
        <v>260</v>
      </c>
      <c r="G149" s="43" t="s">
        <v>260</v>
      </c>
    </row>
    <row r="150" spans="1:7" ht="33.75" customHeight="1">
      <c r="A150" s="44" t="s">
        <v>439</v>
      </c>
      <c r="B150" s="45" t="s">
        <v>53</v>
      </c>
      <c r="C150" s="45" t="s">
        <v>610</v>
      </c>
      <c r="D150" s="106" t="s">
        <v>260</v>
      </c>
      <c r="E150" s="46">
        <v>667.56</v>
      </c>
      <c r="F150" s="46" t="s">
        <v>260</v>
      </c>
      <c r="G150" s="46" t="s">
        <v>260</v>
      </c>
    </row>
    <row r="151" spans="1:7" ht="31.5">
      <c r="A151" s="44" t="s">
        <v>55</v>
      </c>
      <c r="B151" s="45" t="s">
        <v>53</v>
      </c>
      <c r="C151" s="45" t="s">
        <v>610</v>
      </c>
      <c r="D151" s="45" t="s">
        <v>51</v>
      </c>
      <c r="E151" s="46">
        <v>667.56</v>
      </c>
      <c r="F151" s="46" t="s">
        <v>260</v>
      </c>
      <c r="G151" s="46" t="s">
        <v>260</v>
      </c>
    </row>
    <row r="152" spans="1:7" ht="31.5">
      <c r="A152" s="41" t="s">
        <v>438</v>
      </c>
      <c r="B152" s="42" t="s">
        <v>53</v>
      </c>
      <c r="C152" s="42" t="s">
        <v>611</v>
      </c>
      <c r="D152" s="105" t="s">
        <v>260</v>
      </c>
      <c r="E152" s="43">
        <v>16105.93333</v>
      </c>
      <c r="F152" s="43" t="s">
        <v>260</v>
      </c>
      <c r="G152" s="43" t="s">
        <v>260</v>
      </c>
    </row>
    <row r="153" spans="1:7" ht="31.5">
      <c r="A153" s="44" t="s">
        <v>438</v>
      </c>
      <c r="B153" s="45" t="s">
        <v>53</v>
      </c>
      <c r="C153" s="45" t="s">
        <v>612</v>
      </c>
      <c r="D153" s="106" t="s">
        <v>260</v>
      </c>
      <c r="E153" s="46">
        <v>16105.93333</v>
      </c>
      <c r="F153" s="46" t="s">
        <v>260</v>
      </c>
      <c r="G153" s="46" t="s">
        <v>260</v>
      </c>
    </row>
    <row r="154" spans="1:7" ht="31.5">
      <c r="A154" s="44" t="s">
        <v>55</v>
      </c>
      <c r="B154" s="45" t="s">
        <v>53</v>
      </c>
      <c r="C154" s="45" t="s">
        <v>612</v>
      </c>
      <c r="D154" s="45" t="s">
        <v>51</v>
      </c>
      <c r="E154" s="46">
        <v>16105.93333</v>
      </c>
      <c r="F154" s="46" t="s">
        <v>260</v>
      </c>
      <c r="G154" s="46" t="s">
        <v>260</v>
      </c>
    </row>
    <row r="155" spans="1:7" ht="18.75">
      <c r="A155" s="41" t="s">
        <v>58</v>
      </c>
      <c r="B155" s="42" t="s">
        <v>53</v>
      </c>
      <c r="C155" s="42" t="s">
        <v>188</v>
      </c>
      <c r="D155" s="105" t="s">
        <v>260</v>
      </c>
      <c r="E155" s="43">
        <v>3116.70808</v>
      </c>
      <c r="F155" s="43">
        <v>2828.16508</v>
      </c>
      <c r="G155" s="43">
        <v>2828.16508</v>
      </c>
    </row>
    <row r="156" spans="1:7" ht="18.75">
      <c r="A156" s="41" t="s">
        <v>56</v>
      </c>
      <c r="B156" s="42" t="s">
        <v>53</v>
      </c>
      <c r="C156" s="42" t="s">
        <v>148</v>
      </c>
      <c r="D156" s="105" t="s">
        <v>260</v>
      </c>
      <c r="E156" s="43">
        <v>3116.70808</v>
      </c>
      <c r="F156" s="43">
        <v>2828.16508</v>
      </c>
      <c r="G156" s="43">
        <v>2828.16508</v>
      </c>
    </row>
    <row r="157" spans="1:7" ht="31.5">
      <c r="A157" s="44" t="s">
        <v>55</v>
      </c>
      <c r="B157" s="45" t="s">
        <v>53</v>
      </c>
      <c r="C157" s="45" t="s">
        <v>148</v>
      </c>
      <c r="D157" s="45" t="s">
        <v>51</v>
      </c>
      <c r="E157" s="46">
        <v>1448.51515</v>
      </c>
      <c r="F157" s="46">
        <v>1308.457</v>
      </c>
      <c r="G157" s="46">
        <v>1308.457</v>
      </c>
    </row>
    <row r="158" spans="1:7" ht="47.25">
      <c r="A158" s="44" t="s">
        <v>442</v>
      </c>
      <c r="B158" s="45" t="s">
        <v>53</v>
      </c>
      <c r="C158" s="45" t="s">
        <v>274</v>
      </c>
      <c r="D158" s="106" t="s">
        <v>260</v>
      </c>
      <c r="E158" s="46">
        <v>1668.19293</v>
      </c>
      <c r="F158" s="46">
        <v>1519.70808</v>
      </c>
      <c r="G158" s="46">
        <v>1519.70808</v>
      </c>
    </row>
    <row r="159" spans="1:7" ht="31.5">
      <c r="A159" s="44" t="s">
        <v>55</v>
      </c>
      <c r="B159" s="45" t="s">
        <v>53</v>
      </c>
      <c r="C159" s="45" t="s">
        <v>274</v>
      </c>
      <c r="D159" s="45" t="s">
        <v>51</v>
      </c>
      <c r="E159" s="46">
        <v>1668.19293</v>
      </c>
      <c r="F159" s="46">
        <v>1519.70808</v>
      </c>
      <c r="G159" s="46">
        <v>1519.70808</v>
      </c>
    </row>
    <row r="160" spans="1:7" ht="31.5">
      <c r="A160" s="41" t="s">
        <v>59</v>
      </c>
      <c r="B160" s="42" t="s">
        <v>53</v>
      </c>
      <c r="C160" s="42" t="s">
        <v>189</v>
      </c>
      <c r="D160" s="105" t="s">
        <v>260</v>
      </c>
      <c r="E160" s="43">
        <v>33302.82678</v>
      </c>
      <c r="F160" s="43">
        <v>22754.73991</v>
      </c>
      <c r="G160" s="43">
        <v>22754.73991</v>
      </c>
    </row>
    <row r="161" spans="1:7" ht="31.5">
      <c r="A161" s="41" t="s">
        <v>220</v>
      </c>
      <c r="B161" s="42" t="s">
        <v>53</v>
      </c>
      <c r="C161" s="42" t="s">
        <v>149</v>
      </c>
      <c r="D161" s="105" t="s">
        <v>260</v>
      </c>
      <c r="E161" s="43">
        <v>30711.49091</v>
      </c>
      <c r="F161" s="43">
        <v>22754.73991</v>
      </c>
      <c r="G161" s="43">
        <v>22754.73991</v>
      </c>
    </row>
    <row r="162" spans="1:7" ht="31.5">
      <c r="A162" s="44" t="s">
        <v>55</v>
      </c>
      <c r="B162" s="45" t="s">
        <v>53</v>
      </c>
      <c r="C162" s="45" t="s">
        <v>149</v>
      </c>
      <c r="D162" s="45" t="s">
        <v>51</v>
      </c>
      <c r="E162" s="46">
        <v>19395.89899</v>
      </c>
      <c r="F162" s="46">
        <v>13449.249</v>
      </c>
      <c r="G162" s="46">
        <v>13449.249</v>
      </c>
    </row>
    <row r="163" spans="1:7" ht="31.5">
      <c r="A163" s="44" t="s">
        <v>613</v>
      </c>
      <c r="B163" s="45" t="s">
        <v>53</v>
      </c>
      <c r="C163" s="45" t="s">
        <v>614</v>
      </c>
      <c r="D163" s="106" t="s">
        <v>260</v>
      </c>
      <c r="E163" s="46">
        <v>1000</v>
      </c>
      <c r="F163" s="46" t="s">
        <v>260</v>
      </c>
      <c r="G163" s="46" t="s">
        <v>260</v>
      </c>
    </row>
    <row r="164" spans="1:7" ht="18.75">
      <c r="A164" s="44" t="s">
        <v>78</v>
      </c>
      <c r="B164" s="45" t="s">
        <v>53</v>
      </c>
      <c r="C164" s="45" t="s">
        <v>614</v>
      </c>
      <c r="D164" s="45" t="s">
        <v>79</v>
      </c>
      <c r="E164" s="46">
        <v>346.77072</v>
      </c>
      <c r="F164" s="46" t="s">
        <v>260</v>
      </c>
      <c r="G164" s="46" t="s">
        <v>260</v>
      </c>
    </row>
    <row r="165" spans="1:7" ht="31.5">
      <c r="A165" s="44" t="s">
        <v>55</v>
      </c>
      <c r="B165" s="45" t="s">
        <v>53</v>
      </c>
      <c r="C165" s="45" t="s">
        <v>614</v>
      </c>
      <c r="D165" s="45" t="s">
        <v>51</v>
      </c>
      <c r="E165" s="46">
        <v>653.22928</v>
      </c>
      <c r="F165" s="46" t="s">
        <v>260</v>
      </c>
      <c r="G165" s="46" t="s">
        <v>260</v>
      </c>
    </row>
    <row r="166" spans="1:7" ht="47.25">
      <c r="A166" s="44" t="s">
        <v>442</v>
      </c>
      <c r="B166" s="45" t="s">
        <v>53</v>
      </c>
      <c r="C166" s="45" t="s">
        <v>275</v>
      </c>
      <c r="D166" s="106" t="s">
        <v>260</v>
      </c>
      <c r="E166" s="46">
        <v>10315.59192</v>
      </c>
      <c r="F166" s="46">
        <v>9305.49091</v>
      </c>
      <c r="G166" s="46">
        <v>9305.49091</v>
      </c>
    </row>
    <row r="167" spans="1:7" ht="31.5">
      <c r="A167" s="44" t="s">
        <v>55</v>
      </c>
      <c r="B167" s="45" t="s">
        <v>53</v>
      </c>
      <c r="C167" s="45" t="s">
        <v>275</v>
      </c>
      <c r="D167" s="45" t="s">
        <v>51</v>
      </c>
      <c r="E167" s="46">
        <v>10315.59192</v>
      </c>
      <c r="F167" s="46">
        <v>9305.49091</v>
      </c>
      <c r="G167" s="46">
        <v>9305.49091</v>
      </c>
    </row>
    <row r="168" spans="1:7" ht="18.75">
      <c r="A168" s="41" t="s">
        <v>60</v>
      </c>
      <c r="B168" s="42" t="s">
        <v>53</v>
      </c>
      <c r="C168" s="42" t="s">
        <v>150</v>
      </c>
      <c r="D168" s="105" t="s">
        <v>260</v>
      </c>
      <c r="E168" s="43">
        <v>200</v>
      </c>
      <c r="F168" s="43" t="s">
        <v>260</v>
      </c>
      <c r="G168" s="43" t="s">
        <v>260</v>
      </c>
    </row>
    <row r="169" spans="1:7" ht="31.5">
      <c r="A169" s="44" t="s">
        <v>55</v>
      </c>
      <c r="B169" s="45" t="s">
        <v>53</v>
      </c>
      <c r="C169" s="45" t="s">
        <v>150</v>
      </c>
      <c r="D169" s="45" t="s">
        <v>51</v>
      </c>
      <c r="E169" s="46">
        <v>150</v>
      </c>
      <c r="F169" s="46" t="s">
        <v>260</v>
      </c>
      <c r="G169" s="46" t="s">
        <v>260</v>
      </c>
    </row>
    <row r="170" spans="1:7" ht="31.5">
      <c r="A170" s="44" t="s">
        <v>704</v>
      </c>
      <c r="B170" s="45" t="s">
        <v>53</v>
      </c>
      <c r="C170" s="45" t="s">
        <v>705</v>
      </c>
      <c r="D170" s="106" t="s">
        <v>260</v>
      </c>
      <c r="E170" s="46">
        <v>50</v>
      </c>
      <c r="F170" s="46" t="s">
        <v>260</v>
      </c>
      <c r="G170" s="46" t="s">
        <v>260</v>
      </c>
    </row>
    <row r="171" spans="1:7" ht="31.5">
      <c r="A171" s="44" t="s">
        <v>55</v>
      </c>
      <c r="B171" s="45" t="s">
        <v>53</v>
      </c>
      <c r="C171" s="45" t="s">
        <v>705</v>
      </c>
      <c r="D171" s="45" t="s">
        <v>51</v>
      </c>
      <c r="E171" s="46">
        <v>50</v>
      </c>
      <c r="F171" s="46" t="s">
        <v>260</v>
      </c>
      <c r="G171" s="46" t="s">
        <v>260</v>
      </c>
    </row>
    <row r="172" spans="1:7" ht="31.5">
      <c r="A172" s="41" t="s">
        <v>488</v>
      </c>
      <c r="B172" s="42" t="s">
        <v>53</v>
      </c>
      <c r="C172" s="42" t="s">
        <v>489</v>
      </c>
      <c r="D172" s="105" t="s">
        <v>260</v>
      </c>
      <c r="E172" s="43">
        <v>947.02987</v>
      </c>
      <c r="F172" s="43" t="s">
        <v>260</v>
      </c>
      <c r="G172" s="43" t="s">
        <v>260</v>
      </c>
    </row>
    <row r="173" spans="1:7" ht="78.75">
      <c r="A173" s="44" t="s">
        <v>543</v>
      </c>
      <c r="B173" s="45" t="s">
        <v>53</v>
      </c>
      <c r="C173" s="45" t="s">
        <v>544</v>
      </c>
      <c r="D173" s="106" t="s">
        <v>260</v>
      </c>
      <c r="E173" s="46">
        <v>947.02987</v>
      </c>
      <c r="F173" s="46" t="s">
        <v>260</v>
      </c>
      <c r="G173" s="46" t="s">
        <v>260</v>
      </c>
    </row>
    <row r="174" spans="1:7" ht="31.5">
      <c r="A174" s="44" t="s">
        <v>55</v>
      </c>
      <c r="B174" s="45" t="s">
        <v>53</v>
      </c>
      <c r="C174" s="45" t="s">
        <v>544</v>
      </c>
      <c r="D174" s="45" t="s">
        <v>51</v>
      </c>
      <c r="E174" s="46">
        <v>947.02987</v>
      </c>
      <c r="F174" s="46" t="s">
        <v>260</v>
      </c>
      <c r="G174" s="46" t="s">
        <v>260</v>
      </c>
    </row>
    <row r="175" spans="1:7" ht="18.75">
      <c r="A175" s="41" t="s">
        <v>252</v>
      </c>
      <c r="B175" s="42" t="s">
        <v>53</v>
      </c>
      <c r="C175" s="42" t="s">
        <v>253</v>
      </c>
      <c r="D175" s="105" t="s">
        <v>260</v>
      </c>
      <c r="E175" s="43">
        <v>1444.306</v>
      </c>
      <c r="F175" s="43" t="s">
        <v>260</v>
      </c>
      <c r="G175" s="43" t="s">
        <v>260</v>
      </c>
    </row>
    <row r="176" spans="1:7" ht="33.75" customHeight="1">
      <c r="A176" s="44" t="s">
        <v>439</v>
      </c>
      <c r="B176" s="45" t="s">
        <v>53</v>
      </c>
      <c r="C176" s="45" t="s">
        <v>519</v>
      </c>
      <c r="D176" s="106" t="s">
        <v>260</v>
      </c>
      <c r="E176" s="46">
        <v>1444.306</v>
      </c>
      <c r="F176" s="46" t="s">
        <v>260</v>
      </c>
      <c r="G176" s="46" t="s">
        <v>260</v>
      </c>
    </row>
    <row r="177" spans="1:7" ht="31.5">
      <c r="A177" s="44" t="s">
        <v>55</v>
      </c>
      <c r="B177" s="45" t="s">
        <v>53</v>
      </c>
      <c r="C177" s="45" t="s">
        <v>519</v>
      </c>
      <c r="D177" s="45" t="s">
        <v>51</v>
      </c>
      <c r="E177" s="46">
        <v>1444.306</v>
      </c>
      <c r="F177" s="46" t="s">
        <v>260</v>
      </c>
      <c r="G177" s="46" t="s">
        <v>260</v>
      </c>
    </row>
    <row r="178" spans="1:7" ht="31.5">
      <c r="A178" s="41" t="s">
        <v>61</v>
      </c>
      <c r="B178" s="42" t="s">
        <v>53</v>
      </c>
      <c r="C178" s="42" t="s">
        <v>190</v>
      </c>
      <c r="D178" s="105" t="s">
        <v>260</v>
      </c>
      <c r="E178" s="43">
        <v>7768.67591</v>
      </c>
      <c r="F178" s="43">
        <v>7251.93875</v>
      </c>
      <c r="G178" s="43">
        <v>7251.93875</v>
      </c>
    </row>
    <row r="179" spans="1:7" ht="31.5">
      <c r="A179" s="41" t="s">
        <v>62</v>
      </c>
      <c r="B179" s="42" t="s">
        <v>53</v>
      </c>
      <c r="C179" s="42" t="s">
        <v>151</v>
      </c>
      <c r="D179" s="105" t="s">
        <v>260</v>
      </c>
      <c r="E179" s="43">
        <v>7768.67591</v>
      </c>
      <c r="F179" s="43">
        <v>7251.93875</v>
      </c>
      <c r="G179" s="43">
        <v>7251.93875</v>
      </c>
    </row>
    <row r="180" spans="1:7" ht="78.75">
      <c r="A180" s="44" t="s">
        <v>36</v>
      </c>
      <c r="B180" s="45" t="s">
        <v>53</v>
      </c>
      <c r="C180" s="45" t="s">
        <v>151</v>
      </c>
      <c r="D180" s="45" t="s">
        <v>37</v>
      </c>
      <c r="E180" s="46">
        <v>7323.96365</v>
      </c>
      <c r="F180" s="46">
        <v>7251.93875</v>
      </c>
      <c r="G180" s="46">
        <v>7251.93875</v>
      </c>
    </row>
    <row r="181" spans="1:7" ht="31.5">
      <c r="A181" s="44" t="s">
        <v>217</v>
      </c>
      <c r="B181" s="45" t="s">
        <v>53</v>
      </c>
      <c r="C181" s="45" t="s">
        <v>151</v>
      </c>
      <c r="D181" s="45" t="s">
        <v>38</v>
      </c>
      <c r="E181" s="46">
        <v>444.71226</v>
      </c>
      <c r="F181" s="46" t="s">
        <v>260</v>
      </c>
      <c r="G181" s="46" t="s">
        <v>260</v>
      </c>
    </row>
    <row r="182" spans="1:7" ht="31.5">
      <c r="A182" s="41" t="s">
        <v>63</v>
      </c>
      <c r="B182" s="42" t="s">
        <v>53</v>
      </c>
      <c r="C182" s="42" t="s">
        <v>191</v>
      </c>
      <c r="D182" s="105" t="s">
        <v>260</v>
      </c>
      <c r="E182" s="43">
        <v>33621.8695</v>
      </c>
      <c r="F182" s="43">
        <v>30811.64931</v>
      </c>
      <c r="G182" s="43">
        <v>30811.64931</v>
      </c>
    </row>
    <row r="183" spans="1:7" ht="18.75">
      <c r="A183" s="41" t="s">
        <v>221</v>
      </c>
      <c r="B183" s="42" t="s">
        <v>53</v>
      </c>
      <c r="C183" s="42" t="s">
        <v>152</v>
      </c>
      <c r="D183" s="105" t="s">
        <v>260</v>
      </c>
      <c r="E183" s="43">
        <v>33621.8695</v>
      </c>
      <c r="F183" s="43">
        <v>30811.64931</v>
      </c>
      <c r="G183" s="43">
        <v>30811.64931</v>
      </c>
    </row>
    <row r="184" spans="1:7" ht="31.5">
      <c r="A184" s="44" t="s">
        <v>55</v>
      </c>
      <c r="B184" s="45" t="s">
        <v>53</v>
      </c>
      <c r="C184" s="45" t="s">
        <v>152</v>
      </c>
      <c r="D184" s="45" t="s">
        <v>51</v>
      </c>
      <c r="E184" s="46">
        <v>20231.06141</v>
      </c>
      <c r="F184" s="46">
        <v>18058.518</v>
      </c>
      <c r="G184" s="46">
        <v>18058.518</v>
      </c>
    </row>
    <row r="185" spans="1:7" ht="47.25">
      <c r="A185" s="44" t="s">
        <v>442</v>
      </c>
      <c r="B185" s="45" t="s">
        <v>53</v>
      </c>
      <c r="C185" s="45" t="s">
        <v>276</v>
      </c>
      <c r="D185" s="106" t="s">
        <v>260</v>
      </c>
      <c r="E185" s="46">
        <v>13390.80809</v>
      </c>
      <c r="F185" s="46">
        <v>12753.13131</v>
      </c>
      <c r="G185" s="46">
        <v>12753.13131</v>
      </c>
    </row>
    <row r="186" spans="1:7" ht="31.5">
      <c r="A186" s="44" t="s">
        <v>55</v>
      </c>
      <c r="B186" s="45" t="s">
        <v>53</v>
      </c>
      <c r="C186" s="45" t="s">
        <v>276</v>
      </c>
      <c r="D186" s="45" t="s">
        <v>51</v>
      </c>
      <c r="E186" s="46">
        <v>13390.80809</v>
      </c>
      <c r="F186" s="46">
        <v>12753.13131</v>
      </c>
      <c r="G186" s="46">
        <v>12753.13131</v>
      </c>
    </row>
    <row r="187" spans="1:7" ht="31.5">
      <c r="A187" s="41" t="s">
        <v>492</v>
      </c>
      <c r="B187" s="42" t="s">
        <v>53</v>
      </c>
      <c r="C187" s="42" t="s">
        <v>440</v>
      </c>
      <c r="D187" s="105" t="s">
        <v>260</v>
      </c>
      <c r="E187" s="43">
        <v>3851.97814</v>
      </c>
      <c r="F187" s="43">
        <v>2950.88708</v>
      </c>
      <c r="G187" s="43">
        <v>2950.88708</v>
      </c>
    </row>
    <row r="188" spans="1:7" ht="18.75">
      <c r="A188" s="41" t="s">
        <v>222</v>
      </c>
      <c r="B188" s="42" t="s">
        <v>53</v>
      </c>
      <c r="C188" s="42" t="s">
        <v>441</v>
      </c>
      <c r="D188" s="105" t="s">
        <v>260</v>
      </c>
      <c r="E188" s="43">
        <v>3652.70808</v>
      </c>
      <c r="F188" s="43">
        <v>2950.88708</v>
      </c>
      <c r="G188" s="43">
        <v>2950.88708</v>
      </c>
    </row>
    <row r="189" spans="1:7" ht="31.5">
      <c r="A189" s="44" t="s">
        <v>55</v>
      </c>
      <c r="B189" s="45" t="s">
        <v>53</v>
      </c>
      <c r="C189" s="45" t="s">
        <v>441</v>
      </c>
      <c r="D189" s="45" t="s">
        <v>51</v>
      </c>
      <c r="E189" s="46">
        <v>1984.51515</v>
      </c>
      <c r="F189" s="46">
        <v>1431.179</v>
      </c>
      <c r="G189" s="46">
        <v>1431.179</v>
      </c>
    </row>
    <row r="190" spans="1:7" ht="47.25">
      <c r="A190" s="44" t="s">
        <v>442</v>
      </c>
      <c r="B190" s="45" t="s">
        <v>53</v>
      </c>
      <c r="C190" s="45" t="s">
        <v>443</v>
      </c>
      <c r="D190" s="106" t="s">
        <v>260</v>
      </c>
      <c r="E190" s="46">
        <v>1668.19293</v>
      </c>
      <c r="F190" s="46">
        <v>1519.70808</v>
      </c>
      <c r="G190" s="46">
        <v>1519.70808</v>
      </c>
    </row>
    <row r="191" spans="1:7" ht="31.5">
      <c r="A191" s="44" t="s">
        <v>55</v>
      </c>
      <c r="B191" s="45" t="s">
        <v>53</v>
      </c>
      <c r="C191" s="45" t="s">
        <v>443</v>
      </c>
      <c r="D191" s="45" t="s">
        <v>51</v>
      </c>
      <c r="E191" s="46">
        <v>1668.19293</v>
      </c>
      <c r="F191" s="46">
        <v>1519.70808</v>
      </c>
      <c r="G191" s="46">
        <v>1519.70808</v>
      </c>
    </row>
    <row r="192" spans="1:7" ht="31.5">
      <c r="A192" s="41" t="s">
        <v>438</v>
      </c>
      <c r="B192" s="42" t="s">
        <v>53</v>
      </c>
      <c r="C192" s="42" t="s">
        <v>444</v>
      </c>
      <c r="D192" s="105" t="s">
        <v>260</v>
      </c>
      <c r="E192" s="43">
        <v>199.27006</v>
      </c>
      <c r="F192" s="43" t="s">
        <v>260</v>
      </c>
      <c r="G192" s="43" t="s">
        <v>260</v>
      </c>
    </row>
    <row r="193" spans="1:7" ht="63">
      <c r="A193" s="44" t="s">
        <v>545</v>
      </c>
      <c r="B193" s="45" t="s">
        <v>53</v>
      </c>
      <c r="C193" s="45" t="s">
        <v>546</v>
      </c>
      <c r="D193" s="106" t="s">
        <v>260</v>
      </c>
      <c r="E193" s="46">
        <v>199.27006</v>
      </c>
      <c r="F193" s="46" t="s">
        <v>260</v>
      </c>
      <c r="G193" s="46" t="s">
        <v>260</v>
      </c>
    </row>
    <row r="194" spans="1:7" ht="31.5">
      <c r="A194" s="44" t="s">
        <v>55</v>
      </c>
      <c r="B194" s="45" t="s">
        <v>53</v>
      </c>
      <c r="C194" s="45" t="s">
        <v>546</v>
      </c>
      <c r="D194" s="45" t="s">
        <v>51</v>
      </c>
      <c r="E194" s="46">
        <v>199.27006</v>
      </c>
      <c r="F194" s="46" t="s">
        <v>260</v>
      </c>
      <c r="G194" s="46" t="s">
        <v>260</v>
      </c>
    </row>
    <row r="195" spans="1:7" ht="47.25">
      <c r="A195" s="41" t="s">
        <v>192</v>
      </c>
      <c r="B195" s="42" t="s">
        <v>53</v>
      </c>
      <c r="C195" s="42" t="s">
        <v>193</v>
      </c>
      <c r="D195" s="105" t="s">
        <v>260</v>
      </c>
      <c r="E195" s="43">
        <v>39375.89882</v>
      </c>
      <c r="F195" s="43">
        <v>20651.15298</v>
      </c>
      <c r="G195" s="43">
        <v>20651.15298</v>
      </c>
    </row>
    <row r="196" spans="1:7" ht="31.5">
      <c r="A196" s="41" t="s">
        <v>250</v>
      </c>
      <c r="B196" s="42" t="s">
        <v>53</v>
      </c>
      <c r="C196" s="42" t="s">
        <v>251</v>
      </c>
      <c r="D196" s="105" t="s">
        <v>260</v>
      </c>
      <c r="E196" s="43">
        <v>3486.185</v>
      </c>
      <c r="F196" s="43" t="s">
        <v>260</v>
      </c>
      <c r="G196" s="43" t="s">
        <v>260</v>
      </c>
    </row>
    <row r="197" spans="1:7" ht="47.25">
      <c r="A197" s="41" t="s">
        <v>445</v>
      </c>
      <c r="B197" s="42" t="s">
        <v>53</v>
      </c>
      <c r="C197" s="42" t="s">
        <v>446</v>
      </c>
      <c r="D197" s="105" t="s">
        <v>260</v>
      </c>
      <c r="E197" s="43">
        <v>201</v>
      </c>
      <c r="F197" s="43" t="s">
        <v>260</v>
      </c>
      <c r="G197" s="43" t="s">
        <v>260</v>
      </c>
    </row>
    <row r="198" spans="1:7" ht="47.25">
      <c r="A198" s="44" t="s">
        <v>445</v>
      </c>
      <c r="B198" s="45" t="s">
        <v>53</v>
      </c>
      <c r="C198" s="45" t="s">
        <v>520</v>
      </c>
      <c r="D198" s="106" t="s">
        <v>260</v>
      </c>
      <c r="E198" s="46">
        <v>201</v>
      </c>
      <c r="F198" s="46" t="s">
        <v>260</v>
      </c>
      <c r="G198" s="46" t="s">
        <v>260</v>
      </c>
    </row>
    <row r="199" spans="1:7" ht="18.75">
      <c r="A199" s="44" t="s">
        <v>78</v>
      </c>
      <c r="B199" s="45" t="s">
        <v>53</v>
      </c>
      <c r="C199" s="45" t="s">
        <v>520</v>
      </c>
      <c r="D199" s="45" t="s">
        <v>79</v>
      </c>
      <c r="E199" s="46">
        <v>201</v>
      </c>
      <c r="F199" s="46" t="s">
        <v>260</v>
      </c>
      <c r="G199" s="46" t="s">
        <v>260</v>
      </c>
    </row>
    <row r="200" spans="1:7" ht="31.5">
      <c r="A200" s="41" t="s">
        <v>646</v>
      </c>
      <c r="B200" s="42" t="s">
        <v>53</v>
      </c>
      <c r="C200" s="42" t="s">
        <v>647</v>
      </c>
      <c r="D200" s="105" t="s">
        <v>260</v>
      </c>
      <c r="E200" s="43">
        <v>3285.185</v>
      </c>
      <c r="F200" s="43" t="s">
        <v>260</v>
      </c>
      <c r="G200" s="43" t="s">
        <v>260</v>
      </c>
    </row>
    <row r="201" spans="1:7" ht="47.25">
      <c r="A201" s="44" t="s">
        <v>810</v>
      </c>
      <c r="B201" s="45" t="s">
        <v>53</v>
      </c>
      <c r="C201" s="45" t="s">
        <v>811</v>
      </c>
      <c r="D201" s="106" t="s">
        <v>260</v>
      </c>
      <c r="E201" s="46">
        <v>2785.185</v>
      </c>
      <c r="F201" s="46" t="s">
        <v>260</v>
      </c>
      <c r="G201" s="46" t="s">
        <v>260</v>
      </c>
    </row>
    <row r="202" spans="1:7" ht="31.5">
      <c r="A202" s="44" t="s">
        <v>55</v>
      </c>
      <c r="B202" s="45" t="s">
        <v>53</v>
      </c>
      <c r="C202" s="45" t="s">
        <v>811</v>
      </c>
      <c r="D202" s="45" t="s">
        <v>51</v>
      </c>
      <c r="E202" s="46">
        <v>2785.185</v>
      </c>
      <c r="F202" s="46" t="s">
        <v>260</v>
      </c>
      <c r="G202" s="46" t="s">
        <v>260</v>
      </c>
    </row>
    <row r="203" spans="1:7" ht="31.5">
      <c r="A203" s="44" t="s">
        <v>648</v>
      </c>
      <c r="B203" s="45" t="s">
        <v>53</v>
      </c>
      <c r="C203" s="45" t="s">
        <v>649</v>
      </c>
      <c r="D203" s="106" t="s">
        <v>260</v>
      </c>
      <c r="E203" s="46">
        <v>500</v>
      </c>
      <c r="F203" s="46" t="s">
        <v>260</v>
      </c>
      <c r="G203" s="46" t="s">
        <v>260</v>
      </c>
    </row>
    <row r="204" spans="1:7" ht="31.5">
      <c r="A204" s="44" t="s">
        <v>55</v>
      </c>
      <c r="B204" s="45" t="s">
        <v>53</v>
      </c>
      <c r="C204" s="45" t="s">
        <v>649</v>
      </c>
      <c r="D204" s="45" t="s">
        <v>51</v>
      </c>
      <c r="E204" s="46">
        <v>500</v>
      </c>
      <c r="F204" s="46" t="s">
        <v>260</v>
      </c>
      <c r="G204" s="46" t="s">
        <v>260</v>
      </c>
    </row>
    <row r="205" spans="1:7" ht="18.75">
      <c r="A205" s="41" t="s">
        <v>230</v>
      </c>
      <c r="B205" s="42" t="s">
        <v>53</v>
      </c>
      <c r="C205" s="42" t="s">
        <v>194</v>
      </c>
      <c r="D205" s="105" t="s">
        <v>260</v>
      </c>
      <c r="E205" s="43">
        <v>190</v>
      </c>
      <c r="F205" s="43" t="s">
        <v>260</v>
      </c>
      <c r="G205" s="43" t="s">
        <v>260</v>
      </c>
    </row>
    <row r="206" spans="1:7" ht="63">
      <c r="A206" s="41" t="s">
        <v>139</v>
      </c>
      <c r="B206" s="42" t="s">
        <v>53</v>
      </c>
      <c r="C206" s="42" t="s">
        <v>140</v>
      </c>
      <c r="D206" s="105" t="s">
        <v>260</v>
      </c>
      <c r="E206" s="43">
        <v>190</v>
      </c>
      <c r="F206" s="43" t="s">
        <v>260</v>
      </c>
      <c r="G206" s="43" t="s">
        <v>260</v>
      </c>
    </row>
    <row r="207" spans="1:7" ht="31.5">
      <c r="A207" s="44" t="s">
        <v>55</v>
      </c>
      <c r="B207" s="45" t="s">
        <v>53</v>
      </c>
      <c r="C207" s="45" t="s">
        <v>140</v>
      </c>
      <c r="D207" s="45" t="s">
        <v>51</v>
      </c>
      <c r="E207" s="46">
        <v>190</v>
      </c>
      <c r="F207" s="46" t="s">
        <v>260</v>
      </c>
      <c r="G207" s="46" t="s">
        <v>260</v>
      </c>
    </row>
    <row r="208" spans="1:7" ht="18.75">
      <c r="A208" s="41" t="s">
        <v>45</v>
      </c>
      <c r="B208" s="42" t="s">
        <v>53</v>
      </c>
      <c r="C208" s="42" t="s">
        <v>195</v>
      </c>
      <c r="D208" s="105" t="s">
        <v>260</v>
      </c>
      <c r="E208" s="43">
        <v>1010</v>
      </c>
      <c r="F208" s="43" t="s">
        <v>260</v>
      </c>
      <c r="G208" s="43" t="s">
        <v>260</v>
      </c>
    </row>
    <row r="209" spans="1:7" ht="39.75" customHeight="1">
      <c r="A209" s="41" t="s">
        <v>46</v>
      </c>
      <c r="B209" s="42" t="s">
        <v>53</v>
      </c>
      <c r="C209" s="42" t="s">
        <v>141</v>
      </c>
      <c r="D209" s="105" t="s">
        <v>260</v>
      </c>
      <c r="E209" s="43">
        <v>1010</v>
      </c>
      <c r="F209" s="43" t="s">
        <v>260</v>
      </c>
      <c r="G209" s="43" t="s">
        <v>260</v>
      </c>
    </row>
    <row r="210" spans="1:7" ht="31.5">
      <c r="A210" s="44" t="s">
        <v>55</v>
      </c>
      <c r="B210" s="45" t="s">
        <v>53</v>
      </c>
      <c r="C210" s="45" t="s">
        <v>141</v>
      </c>
      <c r="D210" s="45" t="s">
        <v>51</v>
      </c>
      <c r="E210" s="46">
        <v>1010</v>
      </c>
      <c r="F210" s="46" t="s">
        <v>260</v>
      </c>
      <c r="G210" s="46" t="s">
        <v>260</v>
      </c>
    </row>
    <row r="211" spans="1:7" ht="18.75">
      <c r="A211" s="41" t="s">
        <v>223</v>
      </c>
      <c r="B211" s="42" t="s">
        <v>53</v>
      </c>
      <c r="C211" s="42" t="s">
        <v>205</v>
      </c>
      <c r="D211" s="105" t="s">
        <v>260</v>
      </c>
      <c r="E211" s="43">
        <v>34689.71382</v>
      </c>
      <c r="F211" s="43">
        <v>20651.15298</v>
      </c>
      <c r="G211" s="43">
        <v>20651.15298</v>
      </c>
    </row>
    <row r="212" spans="1:7" ht="18.75">
      <c r="A212" s="41" t="s">
        <v>493</v>
      </c>
      <c r="B212" s="42" t="s">
        <v>53</v>
      </c>
      <c r="C212" s="42" t="s">
        <v>204</v>
      </c>
      <c r="D212" s="105" t="s">
        <v>260</v>
      </c>
      <c r="E212" s="43">
        <v>7204.79798</v>
      </c>
      <c r="F212" s="43">
        <v>6649.79798</v>
      </c>
      <c r="G212" s="43">
        <v>6649.79798</v>
      </c>
    </row>
    <row r="213" spans="1:7" ht="31.5">
      <c r="A213" s="44" t="s">
        <v>55</v>
      </c>
      <c r="B213" s="45" t="s">
        <v>53</v>
      </c>
      <c r="C213" s="45" t="s">
        <v>204</v>
      </c>
      <c r="D213" s="45" t="s">
        <v>51</v>
      </c>
      <c r="E213" s="46">
        <v>6678.63637</v>
      </c>
      <c r="F213" s="46">
        <v>6200</v>
      </c>
      <c r="G213" s="46">
        <v>6200</v>
      </c>
    </row>
    <row r="214" spans="1:7" ht="63">
      <c r="A214" s="44" t="s">
        <v>429</v>
      </c>
      <c r="B214" s="45" t="s">
        <v>53</v>
      </c>
      <c r="C214" s="45" t="s">
        <v>277</v>
      </c>
      <c r="D214" s="106" t="s">
        <v>260</v>
      </c>
      <c r="E214" s="46">
        <v>526.16161</v>
      </c>
      <c r="F214" s="46">
        <v>449.79798</v>
      </c>
      <c r="G214" s="46">
        <v>449.79798</v>
      </c>
    </row>
    <row r="215" spans="1:7" ht="31.5">
      <c r="A215" s="44" t="s">
        <v>55</v>
      </c>
      <c r="B215" s="45" t="s">
        <v>53</v>
      </c>
      <c r="C215" s="45" t="s">
        <v>277</v>
      </c>
      <c r="D215" s="45" t="s">
        <v>51</v>
      </c>
      <c r="E215" s="46">
        <v>526.16161</v>
      </c>
      <c r="F215" s="46">
        <v>449.79798</v>
      </c>
      <c r="G215" s="46">
        <v>449.79798</v>
      </c>
    </row>
    <row r="216" spans="1:7" ht="36.75" customHeight="1">
      <c r="A216" s="41" t="s">
        <v>812</v>
      </c>
      <c r="B216" s="42" t="s">
        <v>53</v>
      </c>
      <c r="C216" s="42" t="s">
        <v>813</v>
      </c>
      <c r="D216" s="105" t="s">
        <v>260</v>
      </c>
      <c r="E216" s="43">
        <v>49.65</v>
      </c>
      <c r="F216" s="43" t="s">
        <v>260</v>
      </c>
      <c r="G216" s="43" t="s">
        <v>260</v>
      </c>
    </row>
    <row r="217" spans="1:7" ht="31.5">
      <c r="A217" s="44" t="s">
        <v>55</v>
      </c>
      <c r="B217" s="45" t="s">
        <v>53</v>
      </c>
      <c r="C217" s="45" t="s">
        <v>813</v>
      </c>
      <c r="D217" s="45" t="s">
        <v>51</v>
      </c>
      <c r="E217" s="46">
        <v>49.65</v>
      </c>
      <c r="F217" s="46" t="s">
        <v>260</v>
      </c>
      <c r="G217" s="46" t="s">
        <v>260</v>
      </c>
    </row>
    <row r="218" spans="1:7" ht="31.5">
      <c r="A218" s="41" t="s">
        <v>521</v>
      </c>
      <c r="B218" s="42" t="s">
        <v>53</v>
      </c>
      <c r="C218" s="42" t="s">
        <v>447</v>
      </c>
      <c r="D218" s="105" t="s">
        <v>260</v>
      </c>
      <c r="E218" s="43">
        <v>27435.26584</v>
      </c>
      <c r="F218" s="43">
        <v>14001.355</v>
      </c>
      <c r="G218" s="43">
        <v>14001.355</v>
      </c>
    </row>
    <row r="219" spans="1:7" ht="31.5">
      <c r="A219" s="44" t="s">
        <v>55</v>
      </c>
      <c r="B219" s="45" t="s">
        <v>53</v>
      </c>
      <c r="C219" s="45" t="s">
        <v>447</v>
      </c>
      <c r="D219" s="45" t="s">
        <v>51</v>
      </c>
      <c r="E219" s="46">
        <v>27435.26584</v>
      </c>
      <c r="F219" s="46">
        <v>14001.355</v>
      </c>
      <c r="G219" s="46">
        <v>14001.355</v>
      </c>
    </row>
    <row r="220" spans="1:7" ht="47.25">
      <c r="A220" s="41" t="s">
        <v>500</v>
      </c>
      <c r="B220" s="42" t="s">
        <v>53</v>
      </c>
      <c r="C220" s="42" t="s">
        <v>198</v>
      </c>
      <c r="D220" s="105" t="s">
        <v>260</v>
      </c>
      <c r="E220" s="43">
        <v>1894.42536</v>
      </c>
      <c r="F220" s="43" t="s">
        <v>260</v>
      </c>
      <c r="G220" s="43" t="s">
        <v>260</v>
      </c>
    </row>
    <row r="221" spans="1:7" ht="31.5">
      <c r="A221" s="41" t="s">
        <v>477</v>
      </c>
      <c r="B221" s="42" t="s">
        <v>53</v>
      </c>
      <c r="C221" s="42" t="s">
        <v>478</v>
      </c>
      <c r="D221" s="105" t="s">
        <v>260</v>
      </c>
      <c r="E221" s="43">
        <v>1726.91304</v>
      </c>
      <c r="F221" s="43" t="s">
        <v>260</v>
      </c>
      <c r="G221" s="43" t="s">
        <v>260</v>
      </c>
    </row>
    <row r="222" spans="1:7" ht="31.5">
      <c r="A222" s="41" t="s">
        <v>479</v>
      </c>
      <c r="B222" s="42" t="s">
        <v>53</v>
      </c>
      <c r="C222" s="42" t="s">
        <v>480</v>
      </c>
      <c r="D222" s="105" t="s">
        <v>260</v>
      </c>
      <c r="E222" s="43">
        <v>1726.91304</v>
      </c>
      <c r="F222" s="43" t="s">
        <v>260</v>
      </c>
      <c r="G222" s="43" t="s">
        <v>260</v>
      </c>
    </row>
    <row r="223" spans="1:7" ht="31.5">
      <c r="A223" s="44" t="s">
        <v>217</v>
      </c>
      <c r="B223" s="45" t="s">
        <v>53</v>
      </c>
      <c r="C223" s="45" t="s">
        <v>480</v>
      </c>
      <c r="D223" s="45" t="s">
        <v>38</v>
      </c>
      <c r="E223" s="46">
        <v>12</v>
      </c>
      <c r="F223" s="46" t="s">
        <v>260</v>
      </c>
      <c r="G223" s="46" t="s">
        <v>260</v>
      </c>
    </row>
    <row r="224" spans="1:7" ht="31.5">
      <c r="A224" s="44" t="s">
        <v>55</v>
      </c>
      <c r="B224" s="45" t="s">
        <v>53</v>
      </c>
      <c r="C224" s="45" t="s">
        <v>480</v>
      </c>
      <c r="D224" s="45" t="s">
        <v>51</v>
      </c>
      <c r="E224" s="46">
        <v>1001.83258</v>
      </c>
      <c r="F224" s="46" t="s">
        <v>260</v>
      </c>
      <c r="G224" s="46" t="s">
        <v>260</v>
      </c>
    </row>
    <row r="225" spans="1:7" ht="47.25">
      <c r="A225" s="44" t="s">
        <v>696</v>
      </c>
      <c r="B225" s="45" t="s">
        <v>53</v>
      </c>
      <c r="C225" s="45" t="s">
        <v>697</v>
      </c>
      <c r="D225" s="106" t="s">
        <v>260</v>
      </c>
      <c r="E225" s="46">
        <v>400</v>
      </c>
      <c r="F225" s="46" t="s">
        <v>260</v>
      </c>
      <c r="G225" s="46" t="s">
        <v>260</v>
      </c>
    </row>
    <row r="226" spans="1:7" ht="31.5">
      <c r="A226" s="44" t="s">
        <v>55</v>
      </c>
      <c r="B226" s="45" t="s">
        <v>53</v>
      </c>
      <c r="C226" s="45" t="s">
        <v>697</v>
      </c>
      <c r="D226" s="45" t="s">
        <v>51</v>
      </c>
      <c r="E226" s="46">
        <v>400</v>
      </c>
      <c r="F226" s="46" t="s">
        <v>260</v>
      </c>
      <c r="G226" s="46" t="s">
        <v>260</v>
      </c>
    </row>
    <row r="227" spans="1:7" ht="31.5">
      <c r="A227" s="44" t="s">
        <v>819</v>
      </c>
      <c r="B227" s="45" t="s">
        <v>53</v>
      </c>
      <c r="C227" s="45" t="s">
        <v>820</v>
      </c>
      <c r="D227" s="106" t="s">
        <v>260</v>
      </c>
      <c r="E227" s="46">
        <v>243.019</v>
      </c>
      <c r="F227" s="46" t="s">
        <v>260</v>
      </c>
      <c r="G227" s="46" t="s">
        <v>260</v>
      </c>
    </row>
    <row r="228" spans="1:7" ht="31.5">
      <c r="A228" s="44" t="s">
        <v>55</v>
      </c>
      <c r="B228" s="45" t="s">
        <v>53</v>
      </c>
      <c r="C228" s="45" t="s">
        <v>820</v>
      </c>
      <c r="D228" s="45" t="s">
        <v>51</v>
      </c>
      <c r="E228" s="46">
        <v>243.019</v>
      </c>
      <c r="F228" s="46" t="s">
        <v>260</v>
      </c>
      <c r="G228" s="46" t="s">
        <v>260</v>
      </c>
    </row>
    <row r="229" spans="1:7" ht="78.75">
      <c r="A229" s="44" t="s">
        <v>547</v>
      </c>
      <c r="B229" s="45" t="s">
        <v>53</v>
      </c>
      <c r="C229" s="45" t="s">
        <v>548</v>
      </c>
      <c r="D229" s="106" t="s">
        <v>260</v>
      </c>
      <c r="E229" s="46">
        <v>70.06146</v>
      </c>
      <c r="F229" s="46" t="s">
        <v>260</v>
      </c>
      <c r="G229" s="46" t="s">
        <v>260</v>
      </c>
    </row>
    <row r="230" spans="1:7" ht="31.5">
      <c r="A230" s="44" t="s">
        <v>55</v>
      </c>
      <c r="B230" s="45" t="s">
        <v>53</v>
      </c>
      <c r="C230" s="45" t="s">
        <v>548</v>
      </c>
      <c r="D230" s="45" t="s">
        <v>51</v>
      </c>
      <c r="E230" s="46">
        <v>70.06146</v>
      </c>
      <c r="F230" s="46" t="s">
        <v>260</v>
      </c>
      <c r="G230" s="46" t="s">
        <v>260</v>
      </c>
    </row>
    <row r="231" spans="1:7" ht="18.75">
      <c r="A231" s="41" t="s">
        <v>866</v>
      </c>
      <c r="B231" s="42" t="s">
        <v>53</v>
      </c>
      <c r="C231" s="42" t="s">
        <v>867</v>
      </c>
      <c r="D231" s="105" t="s">
        <v>260</v>
      </c>
      <c r="E231" s="43">
        <v>167.51232</v>
      </c>
      <c r="F231" s="43" t="s">
        <v>260</v>
      </c>
      <c r="G231" s="43" t="s">
        <v>260</v>
      </c>
    </row>
    <row r="232" spans="1:7" ht="47.25">
      <c r="A232" s="41" t="s">
        <v>868</v>
      </c>
      <c r="B232" s="42" t="s">
        <v>53</v>
      </c>
      <c r="C232" s="42" t="s">
        <v>869</v>
      </c>
      <c r="D232" s="105" t="s">
        <v>260</v>
      </c>
      <c r="E232" s="43">
        <v>167.51232</v>
      </c>
      <c r="F232" s="43" t="s">
        <v>260</v>
      </c>
      <c r="G232" s="43" t="s">
        <v>260</v>
      </c>
    </row>
    <row r="233" spans="1:7" ht="31.5">
      <c r="A233" s="44" t="s">
        <v>55</v>
      </c>
      <c r="B233" s="45" t="s">
        <v>53</v>
      </c>
      <c r="C233" s="45" t="s">
        <v>869</v>
      </c>
      <c r="D233" s="45" t="s">
        <v>51</v>
      </c>
      <c r="E233" s="46">
        <v>167.51232</v>
      </c>
      <c r="F233" s="46" t="s">
        <v>260</v>
      </c>
      <c r="G233" s="46" t="s">
        <v>260</v>
      </c>
    </row>
    <row r="234" spans="1:7" ht="57.75" customHeight="1">
      <c r="A234" s="38" t="s">
        <v>515</v>
      </c>
      <c r="B234" s="106" t="s">
        <v>65</v>
      </c>
      <c r="C234" s="74" t="s">
        <v>260</v>
      </c>
      <c r="D234" s="74" t="s">
        <v>260</v>
      </c>
      <c r="E234" s="39">
        <v>131776.81469</v>
      </c>
      <c r="F234" s="39">
        <v>53661.72124</v>
      </c>
      <c r="G234" s="39">
        <v>48755.53124</v>
      </c>
    </row>
    <row r="235" spans="1:7" ht="31.5">
      <c r="A235" s="41" t="s">
        <v>66</v>
      </c>
      <c r="B235" s="42" t="s">
        <v>65</v>
      </c>
      <c r="C235" s="42" t="s">
        <v>170</v>
      </c>
      <c r="D235" s="105" t="s">
        <v>260</v>
      </c>
      <c r="E235" s="43">
        <v>68119.4298</v>
      </c>
      <c r="F235" s="43">
        <v>30028.93</v>
      </c>
      <c r="G235" s="43">
        <v>26238.8906</v>
      </c>
    </row>
    <row r="236" spans="1:7" ht="47.25">
      <c r="A236" s="41" t="s">
        <v>262</v>
      </c>
      <c r="B236" s="42" t="s">
        <v>65</v>
      </c>
      <c r="C236" s="42" t="s">
        <v>171</v>
      </c>
      <c r="D236" s="105" t="s">
        <v>260</v>
      </c>
      <c r="E236" s="43">
        <v>68119.4298</v>
      </c>
      <c r="F236" s="43">
        <v>30028.93</v>
      </c>
      <c r="G236" s="43">
        <v>26238.8906</v>
      </c>
    </row>
    <row r="237" spans="1:7" ht="31.5">
      <c r="A237" s="41" t="s">
        <v>234</v>
      </c>
      <c r="B237" s="42" t="s">
        <v>65</v>
      </c>
      <c r="C237" s="42" t="s">
        <v>263</v>
      </c>
      <c r="D237" s="105" t="s">
        <v>260</v>
      </c>
      <c r="E237" s="43">
        <v>14179.73378</v>
      </c>
      <c r="F237" s="43">
        <v>16164.5</v>
      </c>
      <c r="G237" s="43">
        <v>13929.7643</v>
      </c>
    </row>
    <row r="238" spans="1:7" ht="31.5">
      <c r="A238" s="44" t="s">
        <v>217</v>
      </c>
      <c r="B238" s="45" t="s">
        <v>65</v>
      </c>
      <c r="C238" s="45" t="s">
        <v>263</v>
      </c>
      <c r="D238" s="45" t="s">
        <v>38</v>
      </c>
      <c r="E238" s="46">
        <v>5326.70348</v>
      </c>
      <c r="F238" s="46">
        <v>7311.4697</v>
      </c>
      <c r="G238" s="46">
        <v>5076.734</v>
      </c>
    </row>
    <row r="239" spans="1:7" ht="31.5">
      <c r="A239" s="44" t="s">
        <v>234</v>
      </c>
      <c r="B239" s="45" t="s">
        <v>65</v>
      </c>
      <c r="C239" s="45" t="s">
        <v>555</v>
      </c>
      <c r="D239" s="106" t="s">
        <v>260</v>
      </c>
      <c r="E239" s="46">
        <v>8853.0303</v>
      </c>
      <c r="F239" s="46">
        <v>8853.0303</v>
      </c>
      <c r="G239" s="46">
        <v>8853.0303</v>
      </c>
    </row>
    <row r="240" spans="1:7" ht="31.5">
      <c r="A240" s="44" t="s">
        <v>217</v>
      </c>
      <c r="B240" s="45" t="s">
        <v>65</v>
      </c>
      <c r="C240" s="45" t="s">
        <v>555</v>
      </c>
      <c r="D240" s="45" t="s">
        <v>38</v>
      </c>
      <c r="E240" s="46">
        <v>8853.0303</v>
      </c>
      <c r="F240" s="46">
        <v>8853.0303</v>
      </c>
      <c r="G240" s="46">
        <v>8853.0303</v>
      </c>
    </row>
    <row r="241" spans="1:7" ht="31.5">
      <c r="A241" s="41" t="s">
        <v>235</v>
      </c>
      <c r="B241" s="42" t="s">
        <v>65</v>
      </c>
      <c r="C241" s="42" t="s">
        <v>236</v>
      </c>
      <c r="D241" s="105" t="s">
        <v>260</v>
      </c>
      <c r="E241" s="43">
        <v>39014.17746</v>
      </c>
      <c r="F241" s="43">
        <v>181.749</v>
      </c>
      <c r="G241" s="43">
        <v>6671.34728</v>
      </c>
    </row>
    <row r="242" spans="1:7" ht="31.5">
      <c r="A242" s="44" t="s">
        <v>217</v>
      </c>
      <c r="B242" s="45" t="s">
        <v>65</v>
      </c>
      <c r="C242" s="45" t="s">
        <v>236</v>
      </c>
      <c r="D242" s="45" t="s">
        <v>38</v>
      </c>
      <c r="E242" s="46">
        <v>4995.45018</v>
      </c>
      <c r="F242" s="46">
        <v>181.749</v>
      </c>
      <c r="G242" s="46">
        <v>6671.34728</v>
      </c>
    </row>
    <row r="243" spans="1:7" ht="63">
      <c r="A243" s="44" t="s">
        <v>685</v>
      </c>
      <c r="B243" s="45" t="s">
        <v>65</v>
      </c>
      <c r="C243" s="45" t="s">
        <v>686</v>
      </c>
      <c r="D243" s="106" t="s">
        <v>260</v>
      </c>
      <c r="E243" s="46">
        <v>34018.72728</v>
      </c>
      <c r="F243" s="46" t="s">
        <v>260</v>
      </c>
      <c r="G243" s="46" t="s">
        <v>260</v>
      </c>
    </row>
    <row r="244" spans="1:7" ht="31.5">
      <c r="A244" s="44" t="s">
        <v>217</v>
      </c>
      <c r="B244" s="45" t="s">
        <v>65</v>
      </c>
      <c r="C244" s="45" t="s">
        <v>686</v>
      </c>
      <c r="D244" s="45" t="s">
        <v>38</v>
      </c>
      <c r="E244" s="46">
        <v>33845.45455</v>
      </c>
      <c r="F244" s="46" t="s">
        <v>260</v>
      </c>
      <c r="G244" s="46" t="s">
        <v>260</v>
      </c>
    </row>
    <row r="245" spans="1:7" ht="18.75">
      <c r="A245" s="44" t="s">
        <v>78</v>
      </c>
      <c r="B245" s="45" t="s">
        <v>65</v>
      </c>
      <c r="C245" s="45" t="s">
        <v>686</v>
      </c>
      <c r="D245" s="45" t="s">
        <v>79</v>
      </c>
      <c r="E245" s="46">
        <v>173.27273</v>
      </c>
      <c r="F245" s="46" t="s">
        <v>260</v>
      </c>
      <c r="G245" s="46" t="s">
        <v>260</v>
      </c>
    </row>
    <row r="246" spans="1:7" ht="18.75">
      <c r="A246" s="41" t="s">
        <v>255</v>
      </c>
      <c r="B246" s="42" t="s">
        <v>65</v>
      </c>
      <c r="C246" s="42" t="s">
        <v>256</v>
      </c>
      <c r="D246" s="105" t="s">
        <v>260</v>
      </c>
      <c r="E246" s="43">
        <v>845.3369</v>
      </c>
      <c r="F246" s="43">
        <v>735.276</v>
      </c>
      <c r="G246" s="43">
        <v>439.36842</v>
      </c>
    </row>
    <row r="247" spans="1:7" ht="31.5">
      <c r="A247" s="44" t="s">
        <v>217</v>
      </c>
      <c r="B247" s="45" t="s">
        <v>65</v>
      </c>
      <c r="C247" s="45" t="s">
        <v>256</v>
      </c>
      <c r="D247" s="45" t="s">
        <v>38</v>
      </c>
      <c r="E247" s="46">
        <v>156.6587</v>
      </c>
      <c r="F247" s="46">
        <v>295.90758</v>
      </c>
      <c r="G247" s="46" t="s">
        <v>260</v>
      </c>
    </row>
    <row r="248" spans="1:7" ht="18.75">
      <c r="A248" s="44" t="s">
        <v>255</v>
      </c>
      <c r="B248" s="45" t="s">
        <v>65</v>
      </c>
      <c r="C248" s="45" t="s">
        <v>257</v>
      </c>
      <c r="D248" s="106" t="s">
        <v>260</v>
      </c>
      <c r="E248" s="46">
        <v>688.6782</v>
      </c>
      <c r="F248" s="46">
        <v>439.36842</v>
      </c>
      <c r="G248" s="46">
        <v>439.36842</v>
      </c>
    </row>
    <row r="249" spans="1:7" ht="31.5">
      <c r="A249" s="44" t="s">
        <v>217</v>
      </c>
      <c r="B249" s="45" t="s">
        <v>65</v>
      </c>
      <c r="C249" s="45" t="s">
        <v>257</v>
      </c>
      <c r="D249" s="45" t="s">
        <v>38</v>
      </c>
      <c r="E249" s="46">
        <v>688.6782</v>
      </c>
      <c r="F249" s="46">
        <v>439.36842</v>
      </c>
      <c r="G249" s="46">
        <v>439.36842</v>
      </c>
    </row>
    <row r="250" spans="1:7" ht="31.5">
      <c r="A250" s="41" t="s">
        <v>625</v>
      </c>
      <c r="B250" s="42" t="s">
        <v>65</v>
      </c>
      <c r="C250" s="42" t="s">
        <v>626</v>
      </c>
      <c r="D250" s="105" t="s">
        <v>260</v>
      </c>
      <c r="E250" s="43">
        <v>4700.825</v>
      </c>
      <c r="F250" s="43">
        <v>447.405</v>
      </c>
      <c r="G250" s="43" t="s">
        <v>260</v>
      </c>
    </row>
    <row r="251" spans="1:7" ht="47.25">
      <c r="A251" s="44" t="s">
        <v>627</v>
      </c>
      <c r="B251" s="45" t="s">
        <v>65</v>
      </c>
      <c r="C251" s="45" t="s">
        <v>628</v>
      </c>
      <c r="D251" s="106" t="s">
        <v>260</v>
      </c>
      <c r="E251" s="46">
        <v>4700.825</v>
      </c>
      <c r="F251" s="46">
        <v>447.405</v>
      </c>
      <c r="G251" s="46" t="s">
        <v>260</v>
      </c>
    </row>
    <row r="252" spans="1:7" ht="31.5">
      <c r="A252" s="44" t="s">
        <v>217</v>
      </c>
      <c r="B252" s="45" t="s">
        <v>65</v>
      </c>
      <c r="C252" s="45" t="s">
        <v>628</v>
      </c>
      <c r="D252" s="45" t="s">
        <v>38</v>
      </c>
      <c r="E252" s="46">
        <v>4476.168</v>
      </c>
      <c r="F252" s="46">
        <v>447.405</v>
      </c>
      <c r="G252" s="46" t="s">
        <v>260</v>
      </c>
    </row>
    <row r="253" spans="1:7" ht="18.75">
      <c r="A253" s="44" t="s">
        <v>78</v>
      </c>
      <c r="B253" s="45" t="s">
        <v>65</v>
      </c>
      <c r="C253" s="45" t="s">
        <v>628</v>
      </c>
      <c r="D253" s="45" t="s">
        <v>79</v>
      </c>
      <c r="E253" s="46">
        <v>224.657</v>
      </c>
      <c r="F253" s="46" t="s">
        <v>260</v>
      </c>
      <c r="G253" s="46" t="s">
        <v>260</v>
      </c>
    </row>
    <row r="254" spans="1:7" ht="18.75">
      <c r="A254" s="41" t="s">
        <v>237</v>
      </c>
      <c r="B254" s="42" t="s">
        <v>65</v>
      </c>
      <c r="C254" s="42" t="s">
        <v>238</v>
      </c>
      <c r="D254" s="105" t="s">
        <v>260</v>
      </c>
      <c r="E254" s="43">
        <v>5899.99808</v>
      </c>
      <c r="F254" s="43">
        <v>12500</v>
      </c>
      <c r="G254" s="43">
        <v>5198.4106</v>
      </c>
    </row>
    <row r="255" spans="1:7" ht="31.5">
      <c r="A255" s="44" t="s">
        <v>217</v>
      </c>
      <c r="B255" s="45" t="s">
        <v>65</v>
      </c>
      <c r="C255" s="45" t="s">
        <v>238</v>
      </c>
      <c r="D255" s="45" t="s">
        <v>38</v>
      </c>
      <c r="E255" s="46">
        <v>5899.99808</v>
      </c>
      <c r="F255" s="46">
        <v>8356</v>
      </c>
      <c r="G255" s="46">
        <v>1116.1506</v>
      </c>
    </row>
    <row r="256" spans="1:7" ht="47.25">
      <c r="A256" s="44" t="s">
        <v>687</v>
      </c>
      <c r="B256" s="45" t="s">
        <v>65</v>
      </c>
      <c r="C256" s="45" t="s">
        <v>688</v>
      </c>
      <c r="D256" s="106" t="s">
        <v>260</v>
      </c>
      <c r="E256" s="46" t="s">
        <v>260</v>
      </c>
      <c r="F256" s="46">
        <v>4144</v>
      </c>
      <c r="G256" s="46">
        <v>4082.26</v>
      </c>
    </row>
    <row r="257" spans="1:7" ht="31.5">
      <c r="A257" s="44" t="s">
        <v>217</v>
      </c>
      <c r="B257" s="45" t="s">
        <v>65</v>
      </c>
      <c r="C257" s="45" t="s">
        <v>688</v>
      </c>
      <c r="D257" s="45" t="s">
        <v>38</v>
      </c>
      <c r="E257" s="46" t="s">
        <v>260</v>
      </c>
      <c r="F257" s="46">
        <v>4144</v>
      </c>
      <c r="G257" s="46">
        <v>4082.26</v>
      </c>
    </row>
    <row r="258" spans="1:7" ht="18.75">
      <c r="A258" s="41" t="s">
        <v>596</v>
      </c>
      <c r="B258" s="42" t="s">
        <v>65</v>
      </c>
      <c r="C258" s="42" t="s">
        <v>597</v>
      </c>
      <c r="D258" s="105" t="s">
        <v>260</v>
      </c>
      <c r="E258" s="43">
        <v>3479.35858</v>
      </c>
      <c r="F258" s="43" t="s">
        <v>260</v>
      </c>
      <c r="G258" s="43" t="s">
        <v>260</v>
      </c>
    </row>
    <row r="259" spans="1:7" ht="31.5">
      <c r="A259" s="44" t="s">
        <v>598</v>
      </c>
      <c r="B259" s="45" t="s">
        <v>65</v>
      </c>
      <c r="C259" s="45" t="s">
        <v>599</v>
      </c>
      <c r="D259" s="106" t="s">
        <v>260</v>
      </c>
      <c r="E259" s="46">
        <v>3479.35858</v>
      </c>
      <c r="F259" s="46" t="s">
        <v>260</v>
      </c>
      <c r="G259" s="46" t="s">
        <v>260</v>
      </c>
    </row>
    <row r="260" spans="1:7" ht="18.75">
      <c r="A260" s="44" t="s">
        <v>78</v>
      </c>
      <c r="B260" s="45" t="s">
        <v>65</v>
      </c>
      <c r="C260" s="45" t="s">
        <v>599</v>
      </c>
      <c r="D260" s="45" t="s">
        <v>79</v>
      </c>
      <c r="E260" s="46">
        <v>3479.35858</v>
      </c>
      <c r="F260" s="46" t="s">
        <v>260</v>
      </c>
      <c r="G260" s="46" t="s">
        <v>260</v>
      </c>
    </row>
    <row r="261" spans="1:7" ht="47.25">
      <c r="A261" s="41" t="s">
        <v>42</v>
      </c>
      <c r="B261" s="42" t="s">
        <v>65</v>
      </c>
      <c r="C261" s="42" t="s">
        <v>172</v>
      </c>
      <c r="D261" s="105" t="s">
        <v>260</v>
      </c>
      <c r="E261" s="43">
        <v>48368.38088</v>
      </c>
      <c r="F261" s="43">
        <v>9478.108</v>
      </c>
      <c r="G261" s="43">
        <v>9478.108</v>
      </c>
    </row>
    <row r="262" spans="1:7" ht="47.25">
      <c r="A262" s="41" t="s">
        <v>408</v>
      </c>
      <c r="B262" s="42" t="s">
        <v>65</v>
      </c>
      <c r="C262" s="42" t="s">
        <v>173</v>
      </c>
      <c r="D262" s="105" t="s">
        <v>260</v>
      </c>
      <c r="E262" s="43">
        <v>10721.17619</v>
      </c>
      <c r="F262" s="43">
        <v>8938.577</v>
      </c>
      <c r="G262" s="43">
        <v>8938.577</v>
      </c>
    </row>
    <row r="263" spans="1:7" ht="94.5">
      <c r="A263" s="41" t="s">
        <v>629</v>
      </c>
      <c r="B263" s="42" t="s">
        <v>65</v>
      </c>
      <c r="C263" s="42" t="s">
        <v>630</v>
      </c>
      <c r="D263" s="105" t="s">
        <v>260</v>
      </c>
      <c r="E263" s="43">
        <v>161.72719</v>
      </c>
      <c r="F263" s="43" t="s">
        <v>260</v>
      </c>
      <c r="G263" s="43" t="s">
        <v>260</v>
      </c>
    </row>
    <row r="264" spans="1:7" ht="31.5">
      <c r="A264" s="44" t="s">
        <v>217</v>
      </c>
      <c r="B264" s="45" t="s">
        <v>65</v>
      </c>
      <c r="C264" s="45" t="s">
        <v>630</v>
      </c>
      <c r="D264" s="45" t="s">
        <v>38</v>
      </c>
      <c r="E264" s="46">
        <v>161.72719</v>
      </c>
      <c r="F264" s="46" t="s">
        <v>260</v>
      </c>
      <c r="G264" s="46" t="s">
        <v>260</v>
      </c>
    </row>
    <row r="265" spans="1:7" ht="78.75">
      <c r="A265" s="41" t="s">
        <v>224</v>
      </c>
      <c r="B265" s="42" t="s">
        <v>65</v>
      </c>
      <c r="C265" s="42" t="s">
        <v>225</v>
      </c>
      <c r="D265" s="105" t="s">
        <v>260</v>
      </c>
      <c r="E265" s="43">
        <v>8938.611</v>
      </c>
      <c r="F265" s="43">
        <v>8938.577</v>
      </c>
      <c r="G265" s="43">
        <v>8938.577</v>
      </c>
    </row>
    <row r="266" spans="1:7" ht="80.25" customHeight="1">
      <c r="A266" s="44" t="s">
        <v>410</v>
      </c>
      <c r="B266" s="45" t="s">
        <v>65</v>
      </c>
      <c r="C266" s="45" t="s">
        <v>240</v>
      </c>
      <c r="D266" s="106" t="s">
        <v>260</v>
      </c>
      <c r="E266" s="46">
        <v>4722.611</v>
      </c>
      <c r="F266" s="46">
        <v>3737.845</v>
      </c>
      <c r="G266" s="46">
        <v>3737.845</v>
      </c>
    </row>
    <row r="267" spans="1:7" ht="31.5">
      <c r="A267" s="44" t="s">
        <v>226</v>
      </c>
      <c r="B267" s="45" t="s">
        <v>65</v>
      </c>
      <c r="C267" s="45" t="s">
        <v>240</v>
      </c>
      <c r="D267" s="45" t="s">
        <v>44</v>
      </c>
      <c r="E267" s="46">
        <v>4722.611</v>
      </c>
      <c r="F267" s="46">
        <v>3737.845</v>
      </c>
      <c r="G267" s="46">
        <v>3737.845</v>
      </c>
    </row>
    <row r="268" spans="1:7" ht="81" customHeight="1">
      <c r="A268" s="44" t="s">
        <v>410</v>
      </c>
      <c r="B268" s="45" t="s">
        <v>65</v>
      </c>
      <c r="C268" s="45" t="s">
        <v>206</v>
      </c>
      <c r="D268" s="106" t="s">
        <v>260</v>
      </c>
      <c r="E268" s="46">
        <v>4216</v>
      </c>
      <c r="F268" s="46">
        <v>5200.732</v>
      </c>
      <c r="G268" s="46">
        <v>5200.732</v>
      </c>
    </row>
    <row r="269" spans="1:7" ht="31.5">
      <c r="A269" s="44" t="s">
        <v>226</v>
      </c>
      <c r="B269" s="45" t="s">
        <v>65</v>
      </c>
      <c r="C269" s="45" t="s">
        <v>206</v>
      </c>
      <c r="D269" s="45" t="s">
        <v>44</v>
      </c>
      <c r="E269" s="46">
        <v>4216</v>
      </c>
      <c r="F269" s="46">
        <v>5200.732</v>
      </c>
      <c r="G269" s="46">
        <v>5200.732</v>
      </c>
    </row>
    <row r="270" spans="1:7" ht="18.75">
      <c r="A270" s="41" t="s">
        <v>722</v>
      </c>
      <c r="B270" s="42" t="s">
        <v>65</v>
      </c>
      <c r="C270" s="42" t="s">
        <v>723</v>
      </c>
      <c r="D270" s="105" t="s">
        <v>260</v>
      </c>
      <c r="E270" s="43">
        <v>1620.838</v>
      </c>
      <c r="F270" s="43" t="s">
        <v>260</v>
      </c>
      <c r="G270" s="43" t="s">
        <v>260</v>
      </c>
    </row>
    <row r="271" spans="1:7" ht="31.5">
      <c r="A271" s="44" t="s">
        <v>724</v>
      </c>
      <c r="B271" s="45" t="s">
        <v>65</v>
      </c>
      <c r="C271" s="45" t="s">
        <v>725</v>
      </c>
      <c r="D271" s="106" t="s">
        <v>260</v>
      </c>
      <c r="E271" s="46">
        <v>1620.838</v>
      </c>
      <c r="F271" s="46" t="s">
        <v>260</v>
      </c>
      <c r="G271" s="46" t="s">
        <v>260</v>
      </c>
    </row>
    <row r="272" spans="1:7" ht="18.75">
      <c r="A272" s="44" t="s">
        <v>78</v>
      </c>
      <c r="B272" s="45" t="s">
        <v>65</v>
      </c>
      <c r="C272" s="45" t="s">
        <v>725</v>
      </c>
      <c r="D272" s="45" t="s">
        <v>79</v>
      </c>
      <c r="E272" s="46">
        <v>1620.838</v>
      </c>
      <c r="F272" s="46" t="s">
        <v>260</v>
      </c>
      <c r="G272" s="46" t="s">
        <v>260</v>
      </c>
    </row>
    <row r="273" spans="1:7" ht="31.5">
      <c r="A273" s="41" t="s">
        <v>43</v>
      </c>
      <c r="B273" s="42" t="s">
        <v>65</v>
      </c>
      <c r="C273" s="42" t="s">
        <v>174</v>
      </c>
      <c r="D273" s="105" t="s">
        <v>260</v>
      </c>
      <c r="E273" s="43">
        <v>36935.79169</v>
      </c>
      <c r="F273" s="43" t="s">
        <v>260</v>
      </c>
      <c r="G273" s="43" t="s">
        <v>260</v>
      </c>
    </row>
    <row r="274" spans="1:7" ht="31.5">
      <c r="A274" s="41" t="s">
        <v>549</v>
      </c>
      <c r="B274" s="42" t="s">
        <v>65</v>
      </c>
      <c r="C274" s="42" t="s">
        <v>550</v>
      </c>
      <c r="D274" s="105" t="s">
        <v>260</v>
      </c>
      <c r="E274" s="43">
        <v>24080.92627</v>
      </c>
      <c r="F274" s="43" t="s">
        <v>260</v>
      </c>
      <c r="G274" s="43" t="s">
        <v>260</v>
      </c>
    </row>
    <row r="275" spans="1:7" ht="31.5">
      <c r="A275" s="44" t="s">
        <v>217</v>
      </c>
      <c r="B275" s="45" t="s">
        <v>65</v>
      </c>
      <c r="C275" s="45" t="s">
        <v>550</v>
      </c>
      <c r="D275" s="45" t="s">
        <v>38</v>
      </c>
      <c r="E275" s="46">
        <v>22100.70085</v>
      </c>
      <c r="F275" s="46" t="s">
        <v>260</v>
      </c>
      <c r="G275" s="46" t="s">
        <v>260</v>
      </c>
    </row>
    <row r="276" spans="1:7" ht="126">
      <c r="A276" s="44" t="s">
        <v>551</v>
      </c>
      <c r="B276" s="45" t="s">
        <v>65</v>
      </c>
      <c r="C276" s="45" t="s">
        <v>552</v>
      </c>
      <c r="D276" s="106" t="s">
        <v>260</v>
      </c>
      <c r="E276" s="46">
        <v>1980.22542</v>
      </c>
      <c r="F276" s="46" t="s">
        <v>260</v>
      </c>
      <c r="G276" s="46" t="s">
        <v>260</v>
      </c>
    </row>
    <row r="277" spans="1:7" ht="18.75">
      <c r="A277" s="44" t="s">
        <v>78</v>
      </c>
      <c r="B277" s="45" t="s">
        <v>65</v>
      </c>
      <c r="C277" s="45" t="s">
        <v>552</v>
      </c>
      <c r="D277" s="45" t="s">
        <v>79</v>
      </c>
      <c r="E277" s="46">
        <v>1980.22542</v>
      </c>
      <c r="F277" s="46" t="s">
        <v>260</v>
      </c>
      <c r="G277" s="46" t="s">
        <v>260</v>
      </c>
    </row>
    <row r="278" spans="1:7" ht="31.5">
      <c r="A278" s="41" t="s">
        <v>67</v>
      </c>
      <c r="B278" s="42" t="s">
        <v>65</v>
      </c>
      <c r="C278" s="42" t="s">
        <v>153</v>
      </c>
      <c r="D278" s="105" t="s">
        <v>260</v>
      </c>
      <c r="E278" s="43">
        <v>3115.13367</v>
      </c>
      <c r="F278" s="43" t="s">
        <v>260</v>
      </c>
      <c r="G278" s="43" t="s">
        <v>260</v>
      </c>
    </row>
    <row r="279" spans="1:7" ht="31.5">
      <c r="A279" s="44" t="s">
        <v>217</v>
      </c>
      <c r="B279" s="45" t="s">
        <v>65</v>
      </c>
      <c r="C279" s="45" t="s">
        <v>153</v>
      </c>
      <c r="D279" s="45" t="s">
        <v>38</v>
      </c>
      <c r="E279" s="46">
        <v>3115.13367</v>
      </c>
      <c r="F279" s="46" t="s">
        <v>260</v>
      </c>
      <c r="G279" s="46" t="s">
        <v>260</v>
      </c>
    </row>
    <row r="280" spans="1:7" ht="19.5" customHeight="1">
      <c r="A280" s="41" t="s">
        <v>244</v>
      </c>
      <c r="B280" s="42" t="s">
        <v>65</v>
      </c>
      <c r="C280" s="42" t="s">
        <v>245</v>
      </c>
      <c r="D280" s="105" t="s">
        <v>260</v>
      </c>
      <c r="E280" s="43">
        <v>888.896</v>
      </c>
      <c r="F280" s="43" t="s">
        <v>260</v>
      </c>
      <c r="G280" s="43" t="s">
        <v>260</v>
      </c>
    </row>
    <row r="281" spans="1:7" ht="47.25">
      <c r="A281" s="44" t="s">
        <v>411</v>
      </c>
      <c r="B281" s="45" t="s">
        <v>65</v>
      </c>
      <c r="C281" s="45" t="s">
        <v>522</v>
      </c>
      <c r="D281" s="106" t="s">
        <v>260</v>
      </c>
      <c r="E281" s="46">
        <v>888.896</v>
      </c>
      <c r="F281" s="46" t="s">
        <v>260</v>
      </c>
      <c r="G281" s="46" t="s">
        <v>260</v>
      </c>
    </row>
    <row r="282" spans="1:7" ht="18.75">
      <c r="A282" s="44" t="s">
        <v>78</v>
      </c>
      <c r="B282" s="45" t="s">
        <v>65</v>
      </c>
      <c r="C282" s="45" t="s">
        <v>522</v>
      </c>
      <c r="D282" s="45" t="s">
        <v>79</v>
      </c>
      <c r="E282" s="46">
        <v>888.896</v>
      </c>
      <c r="F282" s="46" t="s">
        <v>260</v>
      </c>
      <c r="G282" s="46" t="s">
        <v>260</v>
      </c>
    </row>
    <row r="283" spans="1:7" ht="31.5">
      <c r="A283" s="41" t="s">
        <v>619</v>
      </c>
      <c r="B283" s="42" t="s">
        <v>65</v>
      </c>
      <c r="C283" s="42" t="s">
        <v>620</v>
      </c>
      <c r="D283" s="105" t="s">
        <v>260</v>
      </c>
      <c r="E283" s="43">
        <v>640</v>
      </c>
      <c r="F283" s="43" t="s">
        <v>260</v>
      </c>
      <c r="G283" s="43" t="s">
        <v>260</v>
      </c>
    </row>
    <row r="284" spans="1:7" ht="31.5">
      <c r="A284" s="44" t="s">
        <v>217</v>
      </c>
      <c r="B284" s="45" t="s">
        <v>65</v>
      </c>
      <c r="C284" s="45" t="s">
        <v>620</v>
      </c>
      <c r="D284" s="45" t="s">
        <v>38</v>
      </c>
      <c r="E284" s="46">
        <v>440</v>
      </c>
      <c r="F284" s="46" t="s">
        <v>260</v>
      </c>
      <c r="G284" s="46" t="s">
        <v>260</v>
      </c>
    </row>
    <row r="285" spans="1:7" ht="31.5">
      <c r="A285" s="44" t="s">
        <v>619</v>
      </c>
      <c r="B285" s="45" t="s">
        <v>65</v>
      </c>
      <c r="C285" s="45" t="s">
        <v>631</v>
      </c>
      <c r="D285" s="106" t="s">
        <v>260</v>
      </c>
      <c r="E285" s="46">
        <v>200</v>
      </c>
      <c r="F285" s="46" t="s">
        <v>260</v>
      </c>
      <c r="G285" s="46" t="s">
        <v>260</v>
      </c>
    </row>
    <row r="286" spans="1:7" ht="18.75">
      <c r="A286" s="44" t="s">
        <v>78</v>
      </c>
      <c r="B286" s="45" t="s">
        <v>65</v>
      </c>
      <c r="C286" s="45" t="s">
        <v>631</v>
      </c>
      <c r="D286" s="45" t="s">
        <v>79</v>
      </c>
      <c r="E286" s="46">
        <v>200</v>
      </c>
      <c r="F286" s="46" t="s">
        <v>260</v>
      </c>
      <c r="G286" s="46" t="s">
        <v>260</v>
      </c>
    </row>
    <row r="287" spans="1:7" ht="18.75">
      <c r="A287" s="41" t="s">
        <v>241</v>
      </c>
      <c r="B287" s="42" t="s">
        <v>65</v>
      </c>
      <c r="C287" s="42" t="s">
        <v>242</v>
      </c>
      <c r="D287" s="105" t="s">
        <v>260</v>
      </c>
      <c r="E287" s="43">
        <v>6581.90419</v>
      </c>
      <c r="F287" s="43" t="s">
        <v>260</v>
      </c>
      <c r="G287" s="43" t="s">
        <v>260</v>
      </c>
    </row>
    <row r="288" spans="1:7" ht="31.5">
      <c r="A288" s="44" t="s">
        <v>217</v>
      </c>
      <c r="B288" s="45" t="s">
        <v>65</v>
      </c>
      <c r="C288" s="45" t="s">
        <v>242</v>
      </c>
      <c r="D288" s="45" t="s">
        <v>38</v>
      </c>
      <c r="E288" s="46">
        <v>4483.72859</v>
      </c>
      <c r="F288" s="46" t="s">
        <v>260</v>
      </c>
      <c r="G288" s="46" t="s">
        <v>260</v>
      </c>
    </row>
    <row r="289" spans="1:7" ht="31.5">
      <c r="A289" s="44" t="s">
        <v>726</v>
      </c>
      <c r="B289" s="45" t="s">
        <v>65</v>
      </c>
      <c r="C289" s="45" t="s">
        <v>727</v>
      </c>
      <c r="D289" s="106" t="s">
        <v>260</v>
      </c>
      <c r="E289" s="46">
        <v>2098.1756</v>
      </c>
      <c r="F289" s="46" t="s">
        <v>260</v>
      </c>
      <c r="G289" s="46" t="s">
        <v>260</v>
      </c>
    </row>
    <row r="290" spans="1:7" ht="18.75">
      <c r="A290" s="44" t="s">
        <v>78</v>
      </c>
      <c r="B290" s="45" t="s">
        <v>65</v>
      </c>
      <c r="C290" s="45" t="s">
        <v>727</v>
      </c>
      <c r="D290" s="45" t="s">
        <v>79</v>
      </c>
      <c r="E290" s="46">
        <v>2098.1756</v>
      </c>
      <c r="F290" s="46" t="s">
        <v>260</v>
      </c>
      <c r="G290" s="46" t="s">
        <v>260</v>
      </c>
    </row>
    <row r="291" spans="1:7" ht="47.25">
      <c r="A291" s="41" t="s">
        <v>809</v>
      </c>
      <c r="B291" s="42" t="s">
        <v>65</v>
      </c>
      <c r="C291" s="42" t="s">
        <v>553</v>
      </c>
      <c r="D291" s="105" t="s">
        <v>260</v>
      </c>
      <c r="E291" s="43">
        <v>25.5</v>
      </c>
      <c r="F291" s="43" t="s">
        <v>260</v>
      </c>
      <c r="G291" s="43" t="s">
        <v>260</v>
      </c>
    </row>
    <row r="292" spans="1:7" ht="31.5">
      <c r="A292" s="44" t="s">
        <v>217</v>
      </c>
      <c r="B292" s="45" t="s">
        <v>65</v>
      </c>
      <c r="C292" s="45" t="s">
        <v>553</v>
      </c>
      <c r="D292" s="45" t="s">
        <v>38</v>
      </c>
      <c r="E292" s="46">
        <v>25.5</v>
      </c>
      <c r="F292" s="46" t="s">
        <v>260</v>
      </c>
      <c r="G292" s="46" t="s">
        <v>260</v>
      </c>
    </row>
    <row r="293" spans="1:7" ht="18.75">
      <c r="A293" s="41" t="s">
        <v>632</v>
      </c>
      <c r="B293" s="42" t="s">
        <v>65</v>
      </c>
      <c r="C293" s="42" t="s">
        <v>633</v>
      </c>
      <c r="D293" s="105" t="s">
        <v>260</v>
      </c>
      <c r="E293" s="43">
        <v>1347.87456</v>
      </c>
      <c r="F293" s="43" t="s">
        <v>260</v>
      </c>
      <c r="G293" s="43" t="s">
        <v>260</v>
      </c>
    </row>
    <row r="294" spans="1:7" ht="94.5">
      <c r="A294" s="44" t="s">
        <v>634</v>
      </c>
      <c r="B294" s="45" t="s">
        <v>65</v>
      </c>
      <c r="C294" s="45" t="s">
        <v>635</v>
      </c>
      <c r="D294" s="106" t="s">
        <v>260</v>
      </c>
      <c r="E294" s="46">
        <v>1347.87456</v>
      </c>
      <c r="F294" s="46" t="s">
        <v>260</v>
      </c>
      <c r="G294" s="46" t="s">
        <v>260</v>
      </c>
    </row>
    <row r="295" spans="1:7" ht="31.5">
      <c r="A295" s="44" t="s">
        <v>217</v>
      </c>
      <c r="B295" s="45" t="s">
        <v>65</v>
      </c>
      <c r="C295" s="45" t="s">
        <v>635</v>
      </c>
      <c r="D295" s="45" t="s">
        <v>38</v>
      </c>
      <c r="E295" s="46">
        <v>1347.87456</v>
      </c>
      <c r="F295" s="46" t="s">
        <v>260</v>
      </c>
      <c r="G295" s="46" t="s">
        <v>260</v>
      </c>
    </row>
    <row r="296" spans="1:7" ht="47.25">
      <c r="A296" s="41" t="s">
        <v>412</v>
      </c>
      <c r="B296" s="42" t="s">
        <v>65</v>
      </c>
      <c r="C296" s="42" t="s">
        <v>413</v>
      </c>
      <c r="D296" s="105" t="s">
        <v>260</v>
      </c>
      <c r="E296" s="43">
        <v>255.557</v>
      </c>
      <c r="F296" s="43" t="s">
        <v>260</v>
      </c>
      <c r="G296" s="43" t="s">
        <v>260</v>
      </c>
    </row>
    <row r="297" spans="1:7" ht="47.25">
      <c r="A297" s="44" t="s">
        <v>412</v>
      </c>
      <c r="B297" s="45" t="s">
        <v>65</v>
      </c>
      <c r="C297" s="45" t="s">
        <v>523</v>
      </c>
      <c r="D297" s="106" t="s">
        <v>260</v>
      </c>
      <c r="E297" s="46">
        <v>255.557</v>
      </c>
      <c r="F297" s="46" t="s">
        <v>260</v>
      </c>
      <c r="G297" s="46" t="s">
        <v>260</v>
      </c>
    </row>
    <row r="298" spans="1:7" ht="18.75">
      <c r="A298" s="44" t="s">
        <v>78</v>
      </c>
      <c r="B298" s="45" t="s">
        <v>65</v>
      </c>
      <c r="C298" s="45" t="s">
        <v>523</v>
      </c>
      <c r="D298" s="45" t="s">
        <v>79</v>
      </c>
      <c r="E298" s="46">
        <v>255.557</v>
      </c>
      <c r="F298" s="46" t="s">
        <v>260</v>
      </c>
      <c r="G298" s="46" t="s">
        <v>260</v>
      </c>
    </row>
    <row r="299" spans="1:7" ht="31.5">
      <c r="A299" s="41" t="s">
        <v>423</v>
      </c>
      <c r="B299" s="42" t="s">
        <v>65</v>
      </c>
      <c r="C299" s="42" t="s">
        <v>424</v>
      </c>
      <c r="D299" s="105" t="s">
        <v>260</v>
      </c>
      <c r="E299" s="43">
        <v>711.413</v>
      </c>
      <c r="F299" s="43">
        <v>539.531</v>
      </c>
      <c r="G299" s="43">
        <v>539.531</v>
      </c>
    </row>
    <row r="300" spans="1:7" ht="63">
      <c r="A300" s="41" t="s">
        <v>425</v>
      </c>
      <c r="B300" s="42" t="s">
        <v>65</v>
      </c>
      <c r="C300" s="42" t="s">
        <v>426</v>
      </c>
      <c r="D300" s="105" t="s">
        <v>260</v>
      </c>
      <c r="E300" s="43">
        <v>711.413</v>
      </c>
      <c r="F300" s="43">
        <v>539.531</v>
      </c>
      <c r="G300" s="43">
        <v>539.531</v>
      </c>
    </row>
    <row r="301" spans="1:7" ht="78.75">
      <c r="A301" s="44" t="s">
        <v>427</v>
      </c>
      <c r="B301" s="45" t="s">
        <v>65</v>
      </c>
      <c r="C301" s="45" t="s">
        <v>428</v>
      </c>
      <c r="D301" s="106" t="s">
        <v>260</v>
      </c>
      <c r="E301" s="46">
        <v>711.413</v>
      </c>
      <c r="F301" s="46">
        <v>539.531</v>
      </c>
      <c r="G301" s="46">
        <v>539.531</v>
      </c>
    </row>
    <row r="302" spans="1:7" ht="78.75">
      <c r="A302" s="44" t="s">
        <v>36</v>
      </c>
      <c r="B302" s="45" t="s">
        <v>65</v>
      </c>
      <c r="C302" s="45" t="s">
        <v>428</v>
      </c>
      <c r="D302" s="45" t="s">
        <v>37</v>
      </c>
      <c r="E302" s="46">
        <v>79.919</v>
      </c>
      <c r="F302" s="46" t="s">
        <v>260</v>
      </c>
      <c r="G302" s="46" t="s">
        <v>260</v>
      </c>
    </row>
    <row r="303" spans="1:7" ht="31.5">
      <c r="A303" s="44" t="s">
        <v>217</v>
      </c>
      <c r="B303" s="45" t="s">
        <v>65</v>
      </c>
      <c r="C303" s="45" t="s">
        <v>428</v>
      </c>
      <c r="D303" s="45" t="s">
        <v>38</v>
      </c>
      <c r="E303" s="46">
        <v>631.494</v>
      </c>
      <c r="F303" s="46">
        <v>539.531</v>
      </c>
      <c r="G303" s="46">
        <v>539.531</v>
      </c>
    </row>
    <row r="304" spans="1:7" ht="31.5">
      <c r="A304" s="41" t="s">
        <v>491</v>
      </c>
      <c r="B304" s="42" t="s">
        <v>65</v>
      </c>
      <c r="C304" s="42" t="s">
        <v>196</v>
      </c>
      <c r="D304" s="105" t="s">
        <v>260</v>
      </c>
      <c r="E304" s="43">
        <v>14674.91893</v>
      </c>
      <c r="F304" s="43">
        <v>14120.48324</v>
      </c>
      <c r="G304" s="43">
        <v>13004.33264</v>
      </c>
    </row>
    <row r="305" spans="1:7" ht="31.5">
      <c r="A305" s="41" t="s">
        <v>496</v>
      </c>
      <c r="B305" s="42" t="s">
        <v>65</v>
      </c>
      <c r="C305" s="42" t="s">
        <v>454</v>
      </c>
      <c r="D305" s="105" t="s">
        <v>260</v>
      </c>
      <c r="E305" s="43">
        <v>14674.91893</v>
      </c>
      <c r="F305" s="43">
        <v>14120.48324</v>
      </c>
      <c r="G305" s="43">
        <v>13004.33264</v>
      </c>
    </row>
    <row r="306" spans="1:7" ht="31.5">
      <c r="A306" s="41" t="s">
        <v>497</v>
      </c>
      <c r="B306" s="42" t="s">
        <v>65</v>
      </c>
      <c r="C306" s="42" t="s">
        <v>455</v>
      </c>
      <c r="D306" s="105" t="s">
        <v>260</v>
      </c>
      <c r="E306" s="43">
        <v>14491.5767</v>
      </c>
      <c r="F306" s="43">
        <v>13937.141</v>
      </c>
      <c r="G306" s="43">
        <v>12820.9904</v>
      </c>
    </row>
    <row r="307" spans="1:7" ht="78.75">
      <c r="A307" s="44" t="s">
        <v>36</v>
      </c>
      <c r="B307" s="45" t="s">
        <v>65</v>
      </c>
      <c r="C307" s="45" t="s">
        <v>455</v>
      </c>
      <c r="D307" s="45" t="s">
        <v>37</v>
      </c>
      <c r="E307" s="46">
        <v>14014.2967</v>
      </c>
      <c r="F307" s="46">
        <v>13937.141</v>
      </c>
      <c r="G307" s="46">
        <v>12820.9904</v>
      </c>
    </row>
    <row r="308" spans="1:7" ht="31.5">
      <c r="A308" s="44" t="s">
        <v>217</v>
      </c>
      <c r="B308" s="45" t="s">
        <v>65</v>
      </c>
      <c r="C308" s="45" t="s">
        <v>455</v>
      </c>
      <c r="D308" s="45" t="s">
        <v>38</v>
      </c>
      <c r="E308" s="46">
        <v>332.28</v>
      </c>
      <c r="F308" s="46" t="s">
        <v>260</v>
      </c>
      <c r="G308" s="46" t="s">
        <v>260</v>
      </c>
    </row>
    <row r="309" spans="1:7" ht="18.75">
      <c r="A309" s="44" t="s">
        <v>40</v>
      </c>
      <c r="B309" s="45" t="s">
        <v>65</v>
      </c>
      <c r="C309" s="45" t="s">
        <v>455</v>
      </c>
      <c r="D309" s="45" t="s">
        <v>41</v>
      </c>
      <c r="E309" s="46">
        <v>145</v>
      </c>
      <c r="F309" s="46" t="s">
        <v>260</v>
      </c>
      <c r="G309" s="46" t="s">
        <v>260</v>
      </c>
    </row>
    <row r="310" spans="1:7" ht="78.75">
      <c r="A310" s="41" t="s">
        <v>456</v>
      </c>
      <c r="B310" s="42" t="s">
        <v>65</v>
      </c>
      <c r="C310" s="42" t="s">
        <v>457</v>
      </c>
      <c r="D310" s="105" t="s">
        <v>260</v>
      </c>
      <c r="E310" s="43">
        <v>183.34223</v>
      </c>
      <c r="F310" s="43">
        <v>183.34224</v>
      </c>
      <c r="G310" s="43">
        <v>183.34224</v>
      </c>
    </row>
    <row r="311" spans="1:7" ht="78.75" customHeight="1">
      <c r="A311" s="44" t="s">
        <v>458</v>
      </c>
      <c r="B311" s="45" t="s">
        <v>65</v>
      </c>
      <c r="C311" s="45" t="s">
        <v>459</v>
      </c>
      <c r="D311" s="106" t="s">
        <v>260</v>
      </c>
      <c r="E311" s="46">
        <v>183.34223</v>
      </c>
      <c r="F311" s="46">
        <v>183.34224</v>
      </c>
      <c r="G311" s="46">
        <v>183.34224</v>
      </c>
    </row>
    <row r="312" spans="1:7" ht="31.5">
      <c r="A312" s="44" t="s">
        <v>217</v>
      </c>
      <c r="B312" s="45" t="s">
        <v>65</v>
      </c>
      <c r="C312" s="45" t="s">
        <v>459</v>
      </c>
      <c r="D312" s="45" t="s">
        <v>38</v>
      </c>
      <c r="E312" s="46">
        <v>183.34223</v>
      </c>
      <c r="F312" s="46">
        <v>183.34224</v>
      </c>
      <c r="G312" s="46">
        <v>183.34224</v>
      </c>
    </row>
    <row r="313" spans="1:7" ht="31.5">
      <c r="A313" s="41" t="s">
        <v>503</v>
      </c>
      <c r="B313" s="42" t="s">
        <v>65</v>
      </c>
      <c r="C313" s="42" t="s">
        <v>200</v>
      </c>
      <c r="D313" s="105" t="s">
        <v>260</v>
      </c>
      <c r="E313" s="43">
        <v>533.336</v>
      </c>
      <c r="F313" s="43" t="s">
        <v>260</v>
      </c>
      <c r="G313" s="43" t="s">
        <v>260</v>
      </c>
    </row>
    <row r="314" spans="1:7" ht="18.75">
      <c r="A314" s="41" t="s">
        <v>504</v>
      </c>
      <c r="B314" s="42" t="s">
        <v>65</v>
      </c>
      <c r="C314" s="42" t="s">
        <v>201</v>
      </c>
      <c r="D314" s="105" t="s">
        <v>260</v>
      </c>
      <c r="E314" s="43">
        <v>533.336</v>
      </c>
      <c r="F314" s="43" t="s">
        <v>260</v>
      </c>
      <c r="G314" s="43" t="s">
        <v>260</v>
      </c>
    </row>
    <row r="315" spans="1:7" ht="18.75">
      <c r="A315" s="41" t="s">
        <v>505</v>
      </c>
      <c r="B315" s="42" t="s">
        <v>65</v>
      </c>
      <c r="C315" s="42" t="s">
        <v>143</v>
      </c>
      <c r="D315" s="105" t="s">
        <v>260</v>
      </c>
      <c r="E315" s="43">
        <v>533.336</v>
      </c>
      <c r="F315" s="43" t="s">
        <v>260</v>
      </c>
      <c r="G315" s="43" t="s">
        <v>260</v>
      </c>
    </row>
    <row r="316" spans="1:7" ht="47.25">
      <c r="A316" s="44" t="s">
        <v>481</v>
      </c>
      <c r="B316" s="45" t="s">
        <v>65</v>
      </c>
      <c r="C316" s="45" t="s">
        <v>524</v>
      </c>
      <c r="D316" s="106" t="s">
        <v>260</v>
      </c>
      <c r="E316" s="46">
        <v>533.336</v>
      </c>
      <c r="F316" s="46" t="s">
        <v>260</v>
      </c>
      <c r="G316" s="46" t="s">
        <v>260</v>
      </c>
    </row>
    <row r="317" spans="1:7" ht="18.75">
      <c r="A317" s="44" t="s">
        <v>78</v>
      </c>
      <c r="B317" s="45" t="s">
        <v>65</v>
      </c>
      <c r="C317" s="45" t="s">
        <v>524</v>
      </c>
      <c r="D317" s="45" t="s">
        <v>79</v>
      </c>
      <c r="E317" s="46">
        <v>533.336</v>
      </c>
      <c r="F317" s="46" t="s">
        <v>260</v>
      </c>
      <c r="G317" s="46" t="s">
        <v>260</v>
      </c>
    </row>
    <row r="318" spans="1:7" ht="18.75">
      <c r="A318" s="41" t="s">
        <v>216</v>
      </c>
      <c r="B318" s="42" t="s">
        <v>65</v>
      </c>
      <c r="C318" s="42" t="s">
        <v>202</v>
      </c>
      <c r="D318" s="105" t="s">
        <v>260</v>
      </c>
      <c r="E318" s="43">
        <v>80.74908</v>
      </c>
      <c r="F318" s="43">
        <v>34.2</v>
      </c>
      <c r="G318" s="43">
        <v>34.2</v>
      </c>
    </row>
    <row r="319" spans="1:7" ht="18.75">
      <c r="A319" s="41" t="s">
        <v>49</v>
      </c>
      <c r="B319" s="42" t="s">
        <v>65</v>
      </c>
      <c r="C319" s="42" t="s">
        <v>203</v>
      </c>
      <c r="D319" s="105" t="s">
        <v>260</v>
      </c>
      <c r="E319" s="43">
        <v>80.74908</v>
      </c>
      <c r="F319" s="43">
        <v>34.2</v>
      </c>
      <c r="G319" s="43">
        <v>34.2</v>
      </c>
    </row>
    <row r="320" spans="1:7" ht="94.5">
      <c r="A320" s="44" t="s">
        <v>615</v>
      </c>
      <c r="B320" s="45" t="s">
        <v>65</v>
      </c>
      <c r="C320" s="45" t="s">
        <v>616</v>
      </c>
      <c r="D320" s="106" t="s">
        <v>260</v>
      </c>
      <c r="E320" s="46">
        <v>34.6</v>
      </c>
      <c r="F320" s="46">
        <v>34.2</v>
      </c>
      <c r="G320" s="46">
        <v>34.2</v>
      </c>
    </row>
    <row r="321" spans="1:7" ht="78.75">
      <c r="A321" s="44" t="s">
        <v>36</v>
      </c>
      <c r="B321" s="45" t="s">
        <v>65</v>
      </c>
      <c r="C321" s="45" t="s">
        <v>616</v>
      </c>
      <c r="D321" s="45" t="s">
        <v>37</v>
      </c>
      <c r="E321" s="46">
        <v>24.6</v>
      </c>
      <c r="F321" s="46" t="s">
        <v>260</v>
      </c>
      <c r="G321" s="46" t="s">
        <v>260</v>
      </c>
    </row>
    <row r="322" spans="1:7" ht="31.5">
      <c r="A322" s="44" t="s">
        <v>217</v>
      </c>
      <c r="B322" s="45" t="s">
        <v>65</v>
      </c>
      <c r="C322" s="45" t="s">
        <v>616</v>
      </c>
      <c r="D322" s="45" t="s">
        <v>38</v>
      </c>
      <c r="E322" s="46">
        <v>10</v>
      </c>
      <c r="F322" s="46">
        <v>34.2</v>
      </c>
      <c r="G322" s="46">
        <v>34.2</v>
      </c>
    </row>
    <row r="323" spans="1:7" ht="18.75">
      <c r="A323" s="44" t="s">
        <v>112</v>
      </c>
      <c r="B323" s="45" t="s">
        <v>65</v>
      </c>
      <c r="C323" s="45" t="s">
        <v>145</v>
      </c>
      <c r="D323" s="106" t="s">
        <v>260</v>
      </c>
      <c r="E323" s="46">
        <v>46.14908</v>
      </c>
      <c r="F323" s="46" t="s">
        <v>260</v>
      </c>
      <c r="G323" s="46" t="s">
        <v>260</v>
      </c>
    </row>
    <row r="324" spans="1:7" ht="18.75">
      <c r="A324" s="44" t="s">
        <v>40</v>
      </c>
      <c r="B324" s="45" t="s">
        <v>65</v>
      </c>
      <c r="C324" s="45" t="s">
        <v>145</v>
      </c>
      <c r="D324" s="45" t="s">
        <v>41</v>
      </c>
      <c r="E324" s="46">
        <v>46.14908</v>
      </c>
      <c r="F324" s="46" t="s">
        <v>260</v>
      </c>
      <c r="G324" s="46" t="s">
        <v>260</v>
      </c>
    </row>
    <row r="325" spans="1:7" ht="47.25">
      <c r="A325" s="38" t="s">
        <v>227</v>
      </c>
      <c r="B325" s="106" t="s">
        <v>68</v>
      </c>
      <c r="C325" s="74" t="s">
        <v>260</v>
      </c>
      <c r="D325" s="74" t="s">
        <v>260</v>
      </c>
      <c r="E325" s="39">
        <v>459557.37365</v>
      </c>
      <c r="F325" s="39">
        <v>407583.19306</v>
      </c>
      <c r="G325" s="39">
        <v>409160.09609</v>
      </c>
    </row>
    <row r="326" spans="1:7" ht="47.25">
      <c r="A326" s="41" t="s">
        <v>42</v>
      </c>
      <c r="B326" s="42" t="s">
        <v>68</v>
      </c>
      <c r="C326" s="42" t="s">
        <v>172</v>
      </c>
      <c r="D326" s="105" t="s">
        <v>260</v>
      </c>
      <c r="E326" s="43">
        <v>1033.723</v>
      </c>
      <c r="F326" s="43">
        <v>1022.604</v>
      </c>
      <c r="G326" s="43">
        <v>1022.604</v>
      </c>
    </row>
    <row r="327" spans="1:7" ht="31.5">
      <c r="A327" s="41" t="s">
        <v>417</v>
      </c>
      <c r="B327" s="42" t="s">
        <v>68</v>
      </c>
      <c r="C327" s="42" t="s">
        <v>418</v>
      </c>
      <c r="D327" s="105" t="s">
        <v>260</v>
      </c>
      <c r="E327" s="43">
        <v>1033.723</v>
      </c>
      <c r="F327" s="43">
        <v>1022.604</v>
      </c>
      <c r="G327" s="43">
        <v>1022.604</v>
      </c>
    </row>
    <row r="328" spans="1:7" ht="47.25">
      <c r="A328" s="41" t="s">
        <v>419</v>
      </c>
      <c r="B328" s="42" t="s">
        <v>68</v>
      </c>
      <c r="C328" s="42" t="s">
        <v>420</v>
      </c>
      <c r="D328" s="105" t="s">
        <v>260</v>
      </c>
      <c r="E328" s="43">
        <v>1033.723</v>
      </c>
      <c r="F328" s="43">
        <v>1022.604</v>
      </c>
      <c r="G328" s="43">
        <v>1022.604</v>
      </c>
    </row>
    <row r="329" spans="1:7" ht="31.5">
      <c r="A329" s="44" t="s">
        <v>421</v>
      </c>
      <c r="B329" s="45" t="s">
        <v>68</v>
      </c>
      <c r="C329" s="45" t="s">
        <v>422</v>
      </c>
      <c r="D329" s="106" t="s">
        <v>260</v>
      </c>
      <c r="E329" s="46">
        <v>1033.723</v>
      </c>
      <c r="F329" s="46">
        <v>1022.604</v>
      </c>
      <c r="G329" s="46">
        <v>1022.604</v>
      </c>
    </row>
    <row r="330" spans="1:7" ht="31.5">
      <c r="A330" s="44" t="s">
        <v>55</v>
      </c>
      <c r="B330" s="45" t="s">
        <v>68</v>
      </c>
      <c r="C330" s="45" t="s">
        <v>422</v>
      </c>
      <c r="D330" s="45" t="s">
        <v>51</v>
      </c>
      <c r="E330" s="46">
        <v>1033.723</v>
      </c>
      <c r="F330" s="46">
        <v>1022.604</v>
      </c>
      <c r="G330" s="46">
        <v>1022.604</v>
      </c>
    </row>
    <row r="331" spans="1:7" ht="31.5">
      <c r="A331" s="41" t="s">
        <v>69</v>
      </c>
      <c r="B331" s="42" t="s">
        <v>68</v>
      </c>
      <c r="C331" s="42" t="s">
        <v>175</v>
      </c>
      <c r="D331" s="105" t="s">
        <v>260</v>
      </c>
      <c r="E331" s="43">
        <v>448895.72098</v>
      </c>
      <c r="F331" s="43">
        <v>399461.13533</v>
      </c>
      <c r="G331" s="43">
        <v>401038.03836</v>
      </c>
    </row>
    <row r="332" spans="1:7" ht="31.5">
      <c r="A332" s="41" t="s">
        <v>70</v>
      </c>
      <c r="B332" s="42" t="s">
        <v>68</v>
      </c>
      <c r="C332" s="42" t="s">
        <v>176</v>
      </c>
      <c r="D332" s="105" t="s">
        <v>260</v>
      </c>
      <c r="E332" s="43">
        <v>148618.26432</v>
      </c>
      <c r="F332" s="43">
        <v>128163.34153</v>
      </c>
      <c r="G332" s="43">
        <v>128163.34153</v>
      </c>
    </row>
    <row r="333" spans="1:7" ht="47.25">
      <c r="A333" s="41" t="s">
        <v>71</v>
      </c>
      <c r="B333" s="42" t="s">
        <v>68</v>
      </c>
      <c r="C333" s="42" t="s">
        <v>154</v>
      </c>
      <c r="D333" s="105" t="s">
        <v>260</v>
      </c>
      <c r="E333" s="43">
        <v>143960.86639</v>
      </c>
      <c r="F333" s="43">
        <v>125534.84153</v>
      </c>
      <c r="G333" s="43">
        <v>125534.84153</v>
      </c>
    </row>
    <row r="334" spans="1:7" ht="31.5">
      <c r="A334" s="44" t="s">
        <v>55</v>
      </c>
      <c r="B334" s="45" t="s">
        <v>68</v>
      </c>
      <c r="C334" s="45" t="s">
        <v>154</v>
      </c>
      <c r="D334" s="45" t="s">
        <v>51</v>
      </c>
      <c r="E334" s="46">
        <v>34731.52043</v>
      </c>
      <c r="F334" s="46">
        <v>30293.682</v>
      </c>
      <c r="G334" s="46">
        <v>30293.682</v>
      </c>
    </row>
    <row r="335" spans="1:7" ht="49.5" customHeight="1">
      <c r="A335" s="44" t="s">
        <v>103</v>
      </c>
      <c r="B335" s="45" t="s">
        <v>68</v>
      </c>
      <c r="C335" s="45" t="s">
        <v>155</v>
      </c>
      <c r="D335" s="106" t="s">
        <v>260</v>
      </c>
      <c r="E335" s="46">
        <v>107793.99243</v>
      </c>
      <c r="F335" s="46">
        <v>93805.806</v>
      </c>
      <c r="G335" s="46">
        <v>93805.806</v>
      </c>
    </row>
    <row r="336" spans="1:7" ht="31.5">
      <c r="A336" s="44" t="s">
        <v>55</v>
      </c>
      <c r="B336" s="45" t="s">
        <v>68</v>
      </c>
      <c r="C336" s="45" t="s">
        <v>155</v>
      </c>
      <c r="D336" s="45" t="s">
        <v>51</v>
      </c>
      <c r="E336" s="46">
        <v>107793.99243</v>
      </c>
      <c r="F336" s="46">
        <v>93805.806</v>
      </c>
      <c r="G336" s="46">
        <v>93805.806</v>
      </c>
    </row>
    <row r="337" spans="1:7" ht="63">
      <c r="A337" s="44" t="s">
        <v>429</v>
      </c>
      <c r="B337" s="45" t="s">
        <v>68</v>
      </c>
      <c r="C337" s="45" t="s">
        <v>570</v>
      </c>
      <c r="D337" s="106" t="s">
        <v>260</v>
      </c>
      <c r="E337" s="46">
        <v>1435.35353</v>
      </c>
      <c r="F337" s="46">
        <v>1435.35353</v>
      </c>
      <c r="G337" s="46">
        <v>1435.35353</v>
      </c>
    </row>
    <row r="338" spans="1:7" ht="31.5">
      <c r="A338" s="44" t="s">
        <v>55</v>
      </c>
      <c r="B338" s="45" t="s">
        <v>68</v>
      </c>
      <c r="C338" s="45" t="s">
        <v>570</v>
      </c>
      <c r="D338" s="45" t="s">
        <v>51</v>
      </c>
      <c r="E338" s="46">
        <v>1435.35353</v>
      </c>
      <c r="F338" s="46">
        <v>1435.35353</v>
      </c>
      <c r="G338" s="46">
        <v>1435.35353</v>
      </c>
    </row>
    <row r="339" spans="1:7" ht="18.75">
      <c r="A339" s="41" t="s">
        <v>574</v>
      </c>
      <c r="B339" s="42" t="s">
        <v>68</v>
      </c>
      <c r="C339" s="42" t="s">
        <v>575</v>
      </c>
      <c r="D339" s="105" t="s">
        <v>260</v>
      </c>
      <c r="E339" s="43">
        <v>499.20562</v>
      </c>
      <c r="F339" s="43" t="s">
        <v>260</v>
      </c>
      <c r="G339" s="43" t="s">
        <v>260</v>
      </c>
    </row>
    <row r="340" spans="1:7" ht="94.5">
      <c r="A340" s="44" t="s">
        <v>576</v>
      </c>
      <c r="B340" s="45" t="s">
        <v>68</v>
      </c>
      <c r="C340" s="45" t="s">
        <v>577</v>
      </c>
      <c r="D340" s="106" t="s">
        <v>260</v>
      </c>
      <c r="E340" s="46">
        <v>499.20562</v>
      </c>
      <c r="F340" s="46" t="s">
        <v>260</v>
      </c>
      <c r="G340" s="46" t="s">
        <v>260</v>
      </c>
    </row>
    <row r="341" spans="1:7" ht="31.5">
      <c r="A341" s="44" t="s">
        <v>55</v>
      </c>
      <c r="B341" s="45" t="s">
        <v>68</v>
      </c>
      <c r="C341" s="45" t="s">
        <v>577</v>
      </c>
      <c r="D341" s="45" t="s">
        <v>51</v>
      </c>
      <c r="E341" s="46">
        <v>499.20562</v>
      </c>
      <c r="F341" s="46" t="s">
        <v>260</v>
      </c>
      <c r="G341" s="46" t="s">
        <v>260</v>
      </c>
    </row>
    <row r="342" spans="1:7" ht="89.25" customHeight="1">
      <c r="A342" s="41" t="s">
        <v>114</v>
      </c>
      <c r="B342" s="42" t="s">
        <v>68</v>
      </c>
      <c r="C342" s="42" t="s">
        <v>177</v>
      </c>
      <c r="D342" s="105" t="s">
        <v>260</v>
      </c>
      <c r="E342" s="43">
        <v>2149.8</v>
      </c>
      <c r="F342" s="43">
        <v>2533.7</v>
      </c>
      <c r="G342" s="43">
        <v>2533.7</v>
      </c>
    </row>
    <row r="343" spans="1:7" ht="82.5" customHeight="1">
      <c r="A343" s="44" t="s">
        <v>114</v>
      </c>
      <c r="B343" s="45" t="s">
        <v>68</v>
      </c>
      <c r="C343" s="45" t="s">
        <v>156</v>
      </c>
      <c r="D343" s="106" t="s">
        <v>260</v>
      </c>
      <c r="E343" s="46">
        <v>2149.8</v>
      </c>
      <c r="F343" s="46">
        <v>2533.7</v>
      </c>
      <c r="G343" s="46">
        <v>2533.7</v>
      </c>
    </row>
    <row r="344" spans="1:7" ht="31.5">
      <c r="A344" s="44" t="s">
        <v>55</v>
      </c>
      <c r="B344" s="45" t="s">
        <v>68</v>
      </c>
      <c r="C344" s="45" t="s">
        <v>156</v>
      </c>
      <c r="D344" s="45" t="s">
        <v>51</v>
      </c>
      <c r="E344" s="46">
        <v>2149.8</v>
      </c>
      <c r="F344" s="46">
        <v>2533.7</v>
      </c>
      <c r="G344" s="46">
        <v>2533.7</v>
      </c>
    </row>
    <row r="345" spans="1:7" ht="31.5">
      <c r="A345" s="41" t="s">
        <v>561</v>
      </c>
      <c r="B345" s="42" t="s">
        <v>68</v>
      </c>
      <c r="C345" s="42" t="s">
        <v>562</v>
      </c>
      <c r="D345" s="105" t="s">
        <v>260</v>
      </c>
      <c r="E345" s="43">
        <v>1913.59231</v>
      </c>
      <c r="F345" s="43" t="s">
        <v>260</v>
      </c>
      <c r="G345" s="43" t="s">
        <v>260</v>
      </c>
    </row>
    <row r="346" spans="1:7" ht="31.5">
      <c r="A346" s="44" t="s">
        <v>55</v>
      </c>
      <c r="B346" s="45" t="s">
        <v>68</v>
      </c>
      <c r="C346" s="45" t="s">
        <v>562</v>
      </c>
      <c r="D346" s="45" t="s">
        <v>51</v>
      </c>
      <c r="E346" s="46">
        <v>143.44575</v>
      </c>
      <c r="F346" s="46" t="s">
        <v>260</v>
      </c>
      <c r="G346" s="46" t="s">
        <v>260</v>
      </c>
    </row>
    <row r="347" spans="1:7" ht="47.25">
      <c r="A347" s="44" t="s">
        <v>346</v>
      </c>
      <c r="B347" s="45" t="s">
        <v>68</v>
      </c>
      <c r="C347" s="45" t="s">
        <v>563</v>
      </c>
      <c r="D347" s="106" t="s">
        <v>260</v>
      </c>
      <c r="E347" s="46">
        <v>1047.64656</v>
      </c>
      <c r="F347" s="46" t="s">
        <v>260</v>
      </c>
      <c r="G347" s="46" t="s">
        <v>260</v>
      </c>
    </row>
    <row r="348" spans="1:7" ht="31.5">
      <c r="A348" s="44" t="s">
        <v>55</v>
      </c>
      <c r="B348" s="45" t="s">
        <v>68</v>
      </c>
      <c r="C348" s="45" t="s">
        <v>563</v>
      </c>
      <c r="D348" s="45" t="s">
        <v>51</v>
      </c>
      <c r="E348" s="46">
        <v>1047.64656</v>
      </c>
      <c r="F348" s="46" t="s">
        <v>260</v>
      </c>
      <c r="G348" s="46" t="s">
        <v>260</v>
      </c>
    </row>
    <row r="349" spans="1:7" ht="47.25">
      <c r="A349" s="44" t="s">
        <v>346</v>
      </c>
      <c r="B349" s="45" t="s">
        <v>68</v>
      </c>
      <c r="C349" s="45" t="s">
        <v>728</v>
      </c>
      <c r="D349" s="106" t="s">
        <v>260</v>
      </c>
      <c r="E349" s="46">
        <v>722.5</v>
      </c>
      <c r="F349" s="46" t="s">
        <v>260</v>
      </c>
      <c r="G349" s="46" t="s">
        <v>260</v>
      </c>
    </row>
    <row r="350" spans="1:7" ht="31.5">
      <c r="A350" s="44" t="s">
        <v>55</v>
      </c>
      <c r="B350" s="45" t="s">
        <v>68</v>
      </c>
      <c r="C350" s="45" t="s">
        <v>728</v>
      </c>
      <c r="D350" s="45" t="s">
        <v>51</v>
      </c>
      <c r="E350" s="46">
        <v>722.5</v>
      </c>
      <c r="F350" s="46" t="s">
        <v>260</v>
      </c>
      <c r="G350" s="46" t="s">
        <v>260</v>
      </c>
    </row>
    <row r="351" spans="1:7" ht="18.75">
      <c r="A351" s="41" t="s">
        <v>117</v>
      </c>
      <c r="B351" s="42" t="s">
        <v>68</v>
      </c>
      <c r="C351" s="42" t="s">
        <v>157</v>
      </c>
      <c r="D351" s="105" t="s">
        <v>260</v>
      </c>
      <c r="E351" s="43">
        <v>94.8</v>
      </c>
      <c r="F351" s="43">
        <v>94.8</v>
      </c>
      <c r="G351" s="43">
        <v>94.8</v>
      </c>
    </row>
    <row r="352" spans="1:7" ht="31.5">
      <c r="A352" s="44" t="s">
        <v>55</v>
      </c>
      <c r="B352" s="45" t="s">
        <v>68</v>
      </c>
      <c r="C352" s="45" t="s">
        <v>157</v>
      </c>
      <c r="D352" s="45" t="s">
        <v>51</v>
      </c>
      <c r="E352" s="46">
        <v>94.8</v>
      </c>
      <c r="F352" s="46">
        <v>94.8</v>
      </c>
      <c r="G352" s="46">
        <v>94.8</v>
      </c>
    </row>
    <row r="353" spans="1:7" ht="31.5">
      <c r="A353" s="41" t="s">
        <v>72</v>
      </c>
      <c r="B353" s="42" t="s">
        <v>68</v>
      </c>
      <c r="C353" s="42" t="s">
        <v>178</v>
      </c>
      <c r="D353" s="105" t="s">
        <v>260</v>
      </c>
      <c r="E353" s="43">
        <v>253167.60717</v>
      </c>
      <c r="F353" s="43">
        <v>229443.55236</v>
      </c>
      <c r="G353" s="43">
        <v>231020.45539</v>
      </c>
    </row>
    <row r="354" spans="1:7" ht="31.5">
      <c r="A354" s="41" t="s">
        <v>104</v>
      </c>
      <c r="B354" s="42" t="s">
        <v>68</v>
      </c>
      <c r="C354" s="42" t="s">
        <v>158</v>
      </c>
      <c r="D354" s="105" t="s">
        <v>260</v>
      </c>
      <c r="E354" s="43">
        <v>221566.58067</v>
      </c>
      <c r="F354" s="43">
        <v>202125.00629</v>
      </c>
      <c r="G354" s="43">
        <v>202125.00629</v>
      </c>
    </row>
    <row r="355" spans="1:7" ht="31.5">
      <c r="A355" s="44" t="s">
        <v>55</v>
      </c>
      <c r="B355" s="45" t="s">
        <v>68</v>
      </c>
      <c r="C355" s="45" t="s">
        <v>158</v>
      </c>
      <c r="D355" s="45" t="s">
        <v>51</v>
      </c>
      <c r="E355" s="46">
        <v>37984.08521</v>
      </c>
      <c r="F355" s="46">
        <v>21704.884</v>
      </c>
      <c r="G355" s="46">
        <v>21704.884</v>
      </c>
    </row>
    <row r="356" spans="1:7" ht="48" customHeight="1">
      <c r="A356" s="44" t="s">
        <v>103</v>
      </c>
      <c r="B356" s="45" t="s">
        <v>68</v>
      </c>
      <c r="C356" s="45" t="s">
        <v>159</v>
      </c>
      <c r="D356" s="106" t="s">
        <v>260</v>
      </c>
      <c r="E356" s="46">
        <v>180243.70757</v>
      </c>
      <c r="F356" s="46">
        <v>178667.294</v>
      </c>
      <c r="G356" s="46">
        <v>178667.294</v>
      </c>
    </row>
    <row r="357" spans="1:7" ht="31.5">
      <c r="A357" s="44" t="s">
        <v>55</v>
      </c>
      <c r="B357" s="45" t="s">
        <v>68</v>
      </c>
      <c r="C357" s="45" t="s">
        <v>159</v>
      </c>
      <c r="D357" s="45" t="s">
        <v>51</v>
      </c>
      <c r="E357" s="46">
        <v>180243.70757</v>
      </c>
      <c r="F357" s="46">
        <v>178667.294</v>
      </c>
      <c r="G357" s="46">
        <v>178667.294</v>
      </c>
    </row>
    <row r="358" spans="1:7" ht="63">
      <c r="A358" s="44" t="s">
        <v>429</v>
      </c>
      <c r="B358" s="45" t="s">
        <v>68</v>
      </c>
      <c r="C358" s="45" t="s">
        <v>430</v>
      </c>
      <c r="D358" s="106" t="s">
        <v>260</v>
      </c>
      <c r="E358" s="46">
        <v>3338.78789</v>
      </c>
      <c r="F358" s="46">
        <v>1752.82829</v>
      </c>
      <c r="G358" s="46">
        <v>1752.82829</v>
      </c>
    </row>
    <row r="359" spans="1:7" ht="31.5">
      <c r="A359" s="44" t="s">
        <v>55</v>
      </c>
      <c r="B359" s="45" t="s">
        <v>68</v>
      </c>
      <c r="C359" s="45" t="s">
        <v>430</v>
      </c>
      <c r="D359" s="45" t="s">
        <v>51</v>
      </c>
      <c r="E359" s="46">
        <v>3338.78789</v>
      </c>
      <c r="F359" s="46">
        <v>1752.82829</v>
      </c>
      <c r="G359" s="46">
        <v>1752.82829</v>
      </c>
    </row>
    <row r="360" spans="1:7" ht="85.5" customHeight="1">
      <c r="A360" s="41" t="s">
        <v>114</v>
      </c>
      <c r="B360" s="42" t="s">
        <v>68</v>
      </c>
      <c r="C360" s="42" t="s">
        <v>179</v>
      </c>
      <c r="D360" s="105" t="s">
        <v>260</v>
      </c>
      <c r="E360" s="43">
        <v>350.2</v>
      </c>
      <c r="F360" s="43">
        <v>350.2</v>
      </c>
      <c r="G360" s="43">
        <v>350.2</v>
      </c>
    </row>
    <row r="361" spans="1:7" ht="81" customHeight="1">
      <c r="A361" s="44" t="s">
        <v>114</v>
      </c>
      <c r="B361" s="45" t="s">
        <v>68</v>
      </c>
      <c r="C361" s="45" t="s">
        <v>160</v>
      </c>
      <c r="D361" s="106" t="s">
        <v>260</v>
      </c>
      <c r="E361" s="46">
        <v>350.2</v>
      </c>
      <c r="F361" s="46">
        <v>350.2</v>
      </c>
      <c r="G361" s="46">
        <v>350.2</v>
      </c>
    </row>
    <row r="362" spans="1:7" ht="31.5">
      <c r="A362" s="44" t="s">
        <v>55</v>
      </c>
      <c r="B362" s="45" t="s">
        <v>68</v>
      </c>
      <c r="C362" s="45" t="s">
        <v>160</v>
      </c>
      <c r="D362" s="45" t="s">
        <v>51</v>
      </c>
      <c r="E362" s="46">
        <v>350.2</v>
      </c>
      <c r="F362" s="46">
        <v>350.2</v>
      </c>
      <c r="G362" s="46">
        <v>350.2</v>
      </c>
    </row>
    <row r="363" spans="1:7" ht="18.75">
      <c r="A363" s="41" t="s">
        <v>117</v>
      </c>
      <c r="B363" s="42" t="s">
        <v>68</v>
      </c>
      <c r="C363" s="42" t="s">
        <v>161</v>
      </c>
      <c r="D363" s="105" t="s">
        <v>260</v>
      </c>
      <c r="E363" s="43">
        <v>95.79424</v>
      </c>
      <c r="F363" s="43">
        <v>264.24</v>
      </c>
      <c r="G363" s="43">
        <v>264.24</v>
      </c>
    </row>
    <row r="364" spans="1:7" ht="31.5">
      <c r="A364" s="44" t="s">
        <v>55</v>
      </c>
      <c r="B364" s="45" t="s">
        <v>68</v>
      </c>
      <c r="C364" s="45" t="s">
        <v>161</v>
      </c>
      <c r="D364" s="45" t="s">
        <v>51</v>
      </c>
      <c r="E364" s="46">
        <v>95.79424</v>
      </c>
      <c r="F364" s="46">
        <v>264.24</v>
      </c>
      <c r="G364" s="46">
        <v>264.24</v>
      </c>
    </row>
    <row r="365" spans="1:7" ht="18.75">
      <c r="A365" s="41" t="s">
        <v>344</v>
      </c>
      <c r="B365" s="42" t="s">
        <v>68</v>
      </c>
      <c r="C365" s="42" t="s">
        <v>345</v>
      </c>
      <c r="D365" s="105" t="s">
        <v>260</v>
      </c>
      <c r="E365" s="43">
        <v>4853.52011</v>
      </c>
      <c r="F365" s="43">
        <v>2002.44445</v>
      </c>
      <c r="G365" s="43">
        <v>2374.22223</v>
      </c>
    </row>
    <row r="366" spans="1:7" ht="31.5">
      <c r="A366" s="44" t="s">
        <v>55</v>
      </c>
      <c r="B366" s="45" t="s">
        <v>68</v>
      </c>
      <c r="C366" s="45" t="s">
        <v>345</v>
      </c>
      <c r="D366" s="45" t="s">
        <v>51</v>
      </c>
      <c r="E366" s="46">
        <v>25</v>
      </c>
      <c r="F366" s="46" t="s">
        <v>260</v>
      </c>
      <c r="G366" s="46" t="s">
        <v>260</v>
      </c>
    </row>
    <row r="367" spans="1:7" ht="47.25">
      <c r="A367" s="44" t="s">
        <v>346</v>
      </c>
      <c r="B367" s="45" t="s">
        <v>68</v>
      </c>
      <c r="C367" s="45" t="s">
        <v>600</v>
      </c>
      <c r="D367" s="106" t="s">
        <v>260</v>
      </c>
      <c r="E367" s="46" t="s">
        <v>260</v>
      </c>
      <c r="F367" s="46" t="s">
        <v>260</v>
      </c>
      <c r="G367" s="46">
        <v>463.22223</v>
      </c>
    </row>
    <row r="368" spans="1:7" ht="31.5">
      <c r="A368" s="44" t="s">
        <v>55</v>
      </c>
      <c r="B368" s="45" t="s">
        <v>68</v>
      </c>
      <c r="C368" s="45" t="s">
        <v>600</v>
      </c>
      <c r="D368" s="45" t="s">
        <v>51</v>
      </c>
      <c r="E368" s="46" t="s">
        <v>260</v>
      </c>
      <c r="F368" s="46" t="s">
        <v>260</v>
      </c>
      <c r="G368" s="46">
        <v>463.22223</v>
      </c>
    </row>
    <row r="369" spans="1:7" ht="126">
      <c r="A369" s="44" t="s">
        <v>640</v>
      </c>
      <c r="B369" s="45" t="s">
        <v>68</v>
      </c>
      <c r="C369" s="45" t="s">
        <v>641</v>
      </c>
      <c r="D369" s="106" t="s">
        <v>260</v>
      </c>
      <c r="E369" s="46">
        <v>750</v>
      </c>
      <c r="F369" s="46" t="s">
        <v>260</v>
      </c>
      <c r="G369" s="46" t="s">
        <v>260</v>
      </c>
    </row>
    <row r="370" spans="1:7" ht="31.5">
      <c r="A370" s="44" t="s">
        <v>55</v>
      </c>
      <c r="B370" s="45" t="s">
        <v>68</v>
      </c>
      <c r="C370" s="45" t="s">
        <v>641</v>
      </c>
      <c r="D370" s="45" t="s">
        <v>51</v>
      </c>
      <c r="E370" s="46">
        <v>750</v>
      </c>
      <c r="F370" s="46" t="s">
        <v>260</v>
      </c>
      <c r="G370" s="46" t="s">
        <v>260</v>
      </c>
    </row>
    <row r="371" spans="1:7" ht="47.25">
      <c r="A371" s="44" t="s">
        <v>346</v>
      </c>
      <c r="B371" s="45" t="s">
        <v>68</v>
      </c>
      <c r="C371" s="45" t="s">
        <v>347</v>
      </c>
      <c r="D371" s="106" t="s">
        <v>260</v>
      </c>
      <c r="E371" s="46">
        <v>2851.46456</v>
      </c>
      <c r="F371" s="46">
        <v>2002.44445</v>
      </c>
      <c r="G371" s="46">
        <v>1911</v>
      </c>
    </row>
    <row r="372" spans="1:7" ht="31.5">
      <c r="A372" s="44" t="s">
        <v>55</v>
      </c>
      <c r="B372" s="45" t="s">
        <v>68</v>
      </c>
      <c r="C372" s="45" t="s">
        <v>347</v>
      </c>
      <c r="D372" s="45" t="s">
        <v>51</v>
      </c>
      <c r="E372" s="46">
        <v>2851.46456</v>
      </c>
      <c r="F372" s="46">
        <v>2002.44445</v>
      </c>
      <c r="G372" s="46">
        <v>1911</v>
      </c>
    </row>
    <row r="373" spans="1:7" ht="47.25">
      <c r="A373" s="44" t="s">
        <v>346</v>
      </c>
      <c r="B373" s="45" t="s">
        <v>68</v>
      </c>
      <c r="C373" s="45" t="s">
        <v>729</v>
      </c>
      <c r="D373" s="106" t="s">
        <v>260</v>
      </c>
      <c r="E373" s="46">
        <v>1227.05555</v>
      </c>
      <c r="F373" s="46" t="s">
        <v>260</v>
      </c>
      <c r="G373" s="46" t="s">
        <v>260</v>
      </c>
    </row>
    <row r="374" spans="1:7" ht="31.5">
      <c r="A374" s="44" t="s">
        <v>55</v>
      </c>
      <c r="B374" s="45" t="s">
        <v>68</v>
      </c>
      <c r="C374" s="45" t="s">
        <v>729</v>
      </c>
      <c r="D374" s="45" t="s">
        <v>51</v>
      </c>
      <c r="E374" s="46">
        <v>1227.05555</v>
      </c>
      <c r="F374" s="46" t="s">
        <v>260</v>
      </c>
      <c r="G374" s="46" t="s">
        <v>260</v>
      </c>
    </row>
    <row r="375" spans="1:7" ht="63">
      <c r="A375" s="41" t="s">
        <v>432</v>
      </c>
      <c r="B375" s="42" t="s">
        <v>68</v>
      </c>
      <c r="C375" s="42" t="s">
        <v>431</v>
      </c>
      <c r="D375" s="105" t="s">
        <v>260</v>
      </c>
      <c r="E375" s="43">
        <v>15555.5</v>
      </c>
      <c r="F375" s="43">
        <v>15555.5</v>
      </c>
      <c r="G375" s="43">
        <v>16508.1</v>
      </c>
    </row>
    <row r="376" spans="1:7" ht="63">
      <c r="A376" s="44" t="s">
        <v>601</v>
      </c>
      <c r="B376" s="45" t="s">
        <v>68</v>
      </c>
      <c r="C376" s="45" t="s">
        <v>569</v>
      </c>
      <c r="D376" s="106" t="s">
        <v>260</v>
      </c>
      <c r="E376" s="46">
        <v>15555.5</v>
      </c>
      <c r="F376" s="46">
        <v>15555.5</v>
      </c>
      <c r="G376" s="46">
        <v>16508.1</v>
      </c>
    </row>
    <row r="377" spans="1:7" ht="31.5">
      <c r="A377" s="44" t="s">
        <v>55</v>
      </c>
      <c r="B377" s="45" t="s">
        <v>68</v>
      </c>
      <c r="C377" s="45" t="s">
        <v>569</v>
      </c>
      <c r="D377" s="45" t="s">
        <v>51</v>
      </c>
      <c r="E377" s="46">
        <v>15555.5</v>
      </c>
      <c r="F377" s="46">
        <v>15555.5</v>
      </c>
      <c r="G377" s="46">
        <v>16508.1</v>
      </c>
    </row>
    <row r="378" spans="1:7" ht="18.75">
      <c r="A378" s="41" t="s">
        <v>689</v>
      </c>
      <c r="B378" s="42" t="s">
        <v>68</v>
      </c>
      <c r="C378" s="42" t="s">
        <v>690</v>
      </c>
      <c r="D378" s="105" t="s">
        <v>260</v>
      </c>
      <c r="E378" s="43">
        <v>387.77982</v>
      </c>
      <c r="F378" s="43" t="s">
        <v>260</v>
      </c>
      <c r="G378" s="43" t="s">
        <v>260</v>
      </c>
    </row>
    <row r="379" spans="1:7" ht="31.5">
      <c r="A379" s="44" t="s">
        <v>55</v>
      </c>
      <c r="B379" s="45" t="s">
        <v>68</v>
      </c>
      <c r="C379" s="45" t="s">
        <v>690</v>
      </c>
      <c r="D379" s="45" t="s">
        <v>51</v>
      </c>
      <c r="E379" s="46">
        <v>387.77982</v>
      </c>
      <c r="F379" s="46" t="s">
        <v>260</v>
      </c>
      <c r="G379" s="46" t="s">
        <v>260</v>
      </c>
    </row>
    <row r="380" spans="1:7" ht="47.25">
      <c r="A380" s="41" t="s">
        <v>554</v>
      </c>
      <c r="B380" s="42" t="s">
        <v>68</v>
      </c>
      <c r="C380" s="42" t="s">
        <v>228</v>
      </c>
      <c r="D380" s="105" t="s">
        <v>260</v>
      </c>
      <c r="E380" s="43">
        <v>9606.56566</v>
      </c>
      <c r="F380" s="43">
        <v>9146.16162</v>
      </c>
      <c r="G380" s="43">
        <v>9398.68687</v>
      </c>
    </row>
    <row r="381" spans="1:7" ht="63">
      <c r="A381" s="44" t="s">
        <v>602</v>
      </c>
      <c r="B381" s="45" t="s">
        <v>68</v>
      </c>
      <c r="C381" s="45" t="s">
        <v>433</v>
      </c>
      <c r="D381" s="106" t="s">
        <v>260</v>
      </c>
      <c r="E381" s="46">
        <v>9606.56566</v>
      </c>
      <c r="F381" s="46">
        <v>9146.16162</v>
      </c>
      <c r="G381" s="46">
        <v>9398.68687</v>
      </c>
    </row>
    <row r="382" spans="1:7" ht="31.5">
      <c r="A382" s="44" t="s">
        <v>55</v>
      </c>
      <c r="B382" s="45" t="s">
        <v>68</v>
      </c>
      <c r="C382" s="45" t="s">
        <v>433</v>
      </c>
      <c r="D382" s="45" t="s">
        <v>51</v>
      </c>
      <c r="E382" s="46">
        <v>9606.56566</v>
      </c>
      <c r="F382" s="46">
        <v>9146.16162</v>
      </c>
      <c r="G382" s="46">
        <v>9398.68687</v>
      </c>
    </row>
    <row r="383" spans="1:7" ht="38.25" customHeight="1">
      <c r="A383" s="41" t="s">
        <v>266</v>
      </c>
      <c r="B383" s="42" t="s">
        <v>68</v>
      </c>
      <c r="C383" s="42" t="s">
        <v>434</v>
      </c>
      <c r="D383" s="105" t="s">
        <v>260</v>
      </c>
      <c r="E383" s="43">
        <v>751.66667</v>
      </c>
      <c r="F383" s="43" t="s">
        <v>260</v>
      </c>
      <c r="G383" s="43" t="s">
        <v>260</v>
      </c>
    </row>
    <row r="384" spans="1:7" ht="31.5" customHeight="1">
      <c r="A384" s="44" t="s">
        <v>266</v>
      </c>
      <c r="B384" s="45" t="s">
        <v>68</v>
      </c>
      <c r="C384" s="45" t="s">
        <v>525</v>
      </c>
      <c r="D384" s="106" t="s">
        <v>260</v>
      </c>
      <c r="E384" s="46">
        <v>751.66667</v>
      </c>
      <c r="F384" s="46" t="s">
        <v>260</v>
      </c>
      <c r="G384" s="46" t="s">
        <v>260</v>
      </c>
    </row>
    <row r="385" spans="1:7" ht="31.5">
      <c r="A385" s="44" t="s">
        <v>55</v>
      </c>
      <c r="B385" s="45" t="s">
        <v>68</v>
      </c>
      <c r="C385" s="45" t="s">
        <v>525</v>
      </c>
      <c r="D385" s="45" t="s">
        <v>51</v>
      </c>
      <c r="E385" s="46">
        <v>751.66667</v>
      </c>
      <c r="F385" s="46" t="s">
        <v>260</v>
      </c>
      <c r="G385" s="46" t="s">
        <v>260</v>
      </c>
    </row>
    <row r="386" spans="1:7" ht="31.5">
      <c r="A386" s="41" t="s">
        <v>73</v>
      </c>
      <c r="B386" s="42" t="s">
        <v>68</v>
      </c>
      <c r="C386" s="42" t="s">
        <v>180</v>
      </c>
      <c r="D386" s="105" t="s">
        <v>260</v>
      </c>
      <c r="E386" s="43">
        <v>23504.42936</v>
      </c>
      <c r="F386" s="43">
        <v>19497.82427</v>
      </c>
      <c r="G386" s="43">
        <v>19497.82427</v>
      </c>
    </row>
    <row r="387" spans="1:7" ht="31.5">
      <c r="A387" s="41" t="s">
        <v>267</v>
      </c>
      <c r="B387" s="42" t="s">
        <v>68</v>
      </c>
      <c r="C387" s="42" t="s">
        <v>268</v>
      </c>
      <c r="D387" s="105" t="s">
        <v>260</v>
      </c>
      <c r="E387" s="43" t="s">
        <v>260</v>
      </c>
      <c r="F387" s="43">
        <v>267.925</v>
      </c>
      <c r="G387" s="43">
        <v>267.925</v>
      </c>
    </row>
    <row r="388" spans="1:7" ht="47.25">
      <c r="A388" s="44" t="s">
        <v>435</v>
      </c>
      <c r="B388" s="45" t="s">
        <v>68</v>
      </c>
      <c r="C388" s="45" t="s">
        <v>269</v>
      </c>
      <c r="D388" s="106" t="s">
        <v>260</v>
      </c>
      <c r="E388" s="46" t="s">
        <v>260</v>
      </c>
      <c r="F388" s="46">
        <v>267.925</v>
      </c>
      <c r="G388" s="46">
        <v>267.925</v>
      </c>
    </row>
    <row r="389" spans="1:7" ht="18.75">
      <c r="A389" s="44" t="s">
        <v>47</v>
      </c>
      <c r="B389" s="45" t="s">
        <v>68</v>
      </c>
      <c r="C389" s="45" t="s">
        <v>269</v>
      </c>
      <c r="D389" s="45" t="s">
        <v>48</v>
      </c>
      <c r="E389" s="46" t="s">
        <v>260</v>
      </c>
      <c r="F389" s="46">
        <v>267.925</v>
      </c>
      <c r="G389" s="46">
        <v>267.925</v>
      </c>
    </row>
    <row r="390" spans="1:7" ht="47.25">
      <c r="A390" s="41" t="s">
        <v>71</v>
      </c>
      <c r="B390" s="42" t="s">
        <v>68</v>
      </c>
      <c r="C390" s="42" t="s">
        <v>162</v>
      </c>
      <c r="D390" s="105" t="s">
        <v>260</v>
      </c>
      <c r="E390" s="43">
        <v>20422.95725</v>
      </c>
      <c r="F390" s="43">
        <v>19229.89927</v>
      </c>
      <c r="G390" s="43">
        <v>19229.89927</v>
      </c>
    </row>
    <row r="391" spans="1:7" ht="31.5">
      <c r="A391" s="44" t="s">
        <v>55</v>
      </c>
      <c r="B391" s="45" t="s">
        <v>68</v>
      </c>
      <c r="C391" s="45" t="s">
        <v>162</v>
      </c>
      <c r="D391" s="45" t="s">
        <v>51</v>
      </c>
      <c r="E391" s="46">
        <v>18517.90675</v>
      </c>
      <c r="F391" s="46">
        <v>17707.172</v>
      </c>
      <c r="G391" s="46">
        <v>17707.172</v>
      </c>
    </row>
    <row r="392" spans="1:7" ht="63">
      <c r="A392" s="44" t="s">
        <v>429</v>
      </c>
      <c r="B392" s="45" t="s">
        <v>68</v>
      </c>
      <c r="C392" s="45" t="s">
        <v>270</v>
      </c>
      <c r="D392" s="106" t="s">
        <v>260</v>
      </c>
      <c r="E392" s="46">
        <v>1905.0505</v>
      </c>
      <c r="F392" s="46">
        <v>1522.72727</v>
      </c>
      <c r="G392" s="46">
        <v>1522.72727</v>
      </c>
    </row>
    <row r="393" spans="1:7" ht="31.5">
      <c r="A393" s="44" t="s">
        <v>55</v>
      </c>
      <c r="B393" s="45" t="s">
        <v>68</v>
      </c>
      <c r="C393" s="45" t="s">
        <v>270</v>
      </c>
      <c r="D393" s="45" t="s">
        <v>51</v>
      </c>
      <c r="E393" s="46">
        <v>1905.0505</v>
      </c>
      <c r="F393" s="46">
        <v>1522.72727</v>
      </c>
      <c r="G393" s="46">
        <v>1522.72727</v>
      </c>
    </row>
    <row r="394" spans="1:7" ht="31.5">
      <c r="A394" s="41" t="s">
        <v>642</v>
      </c>
      <c r="B394" s="42" t="s">
        <v>68</v>
      </c>
      <c r="C394" s="42" t="s">
        <v>643</v>
      </c>
      <c r="D394" s="105" t="s">
        <v>260</v>
      </c>
      <c r="E394" s="43">
        <v>2414.80544</v>
      </c>
      <c r="F394" s="43" t="s">
        <v>260</v>
      </c>
      <c r="G394" s="43" t="s">
        <v>260</v>
      </c>
    </row>
    <row r="395" spans="1:7" ht="31.5">
      <c r="A395" s="44" t="s">
        <v>644</v>
      </c>
      <c r="B395" s="45" t="s">
        <v>68</v>
      </c>
      <c r="C395" s="45" t="s">
        <v>645</v>
      </c>
      <c r="D395" s="106" t="s">
        <v>260</v>
      </c>
      <c r="E395" s="46">
        <v>414.80544</v>
      </c>
      <c r="F395" s="46" t="s">
        <v>260</v>
      </c>
      <c r="G395" s="46" t="s">
        <v>260</v>
      </c>
    </row>
    <row r="396" spans="1:7" ht="31.5">
      <c r="A396" s="44" t="s">
        <v>55</v>
      </c>
      <c r="B396" s="45" t="s">
        <v>68</v>
      </c>
      <c r="C396" s="45" t="s">
        <v>645</v>
      </c>
      <c r="D396" s="45" t="s">
        <v>51</v>
      </c>
      <c r="E396" s="46">
        <v>414.80544</v>
      </c>
      <c r="F396" s="46" t="s">
        <v>260</v>
      </c>
      <c r="G396" s="46" t="s">
        <v>260</v>
      </c>
    </row>
    <row r="397" spans="1:7" ht="48.75" customHeight="1">
      <c r="A397" s="44" t="s">
        <v>730</v>
      </c>
      <c r="B397" s="45" t="s">
        <v>68</v>
      </c>
      <c r="C397" s="45" t="s">
        <v>731</v>
      </c>
      <c r="D397" s="106" t="s">
        <v>260</v>
      </c>
      <c r="E397" s="46">
        <v>2000</v>
      </c>
      <c r="F397" s="46" t="s">
        <v>260</v>
      </c>
      <c r="G397" s="46" t="s">
        <v>260</v>
      </c>
    </row>
    <row r="398" spans="1:7" ht="31.5">
      <c r="A398" s="44" t="s">
        <v>55</v>
      </c>
      <c r="B398" s="45" t="s">
        <v>68</v>
      </c>
      <c r="C398" s="45" t="s">
        <v>731</v>
      </c>
      <c r="D398" s="45" t="s">
        <v>51</v>
      </c>
      <c r="E398" s="46">
        <v>2000</v>
      </c>
      <c r="F398" s="46" t="s">
        <v>260</v>
      </c>
      <c r="G398" s="46" t="s">
        <v>260</v>
      </c>
    </row>
    <row r="399" spans="1:7" ht="18.75">
      <c r="A399" s="41" t="s">
        <v>603</v>
      </c>
      <c r="B399" s="42" t="s">
        <v>68</v>
      </c>
      <c r="C399" s="42" t="s">
        <v>604</v>
      </c>
      <c r="D399" s="105" t="s">
        <v>260</v>
      </c>
      <c r="E399" s="43">
        <v>666.66667</v>
      </c>
      <c r="F399" s="43" t="s">
        <v>260</v>
      </c>
      <c r="G399" s="43" t="s">
        <v>260</v>
      </c>
    </row>
    <row r="400" spans="1:7" ht="34.5" customHeight="1">
      <c r="A400" s="44" t="s">
        <v>266</v>
      </c>
      <c r="B400" s="45" t="s">
        <v>68</v>
      </c>
      <c r="C400" s="45" t="s">
        <v>605</v>
      </c>
      <c r="D400" s="106" t="s">
        <v>260</v>
      </c>
      <c r="E400" s="46">
        <v>666.66667</v>
      </c>
      <c r="F400" s="46" t="s">
        <v>260</v>
      </c>
      <c r="G400" s="46" t="s">
        <v>260</v>
      </c>
    </row>
    <row r="401" spans="1:7" ht="31.5">
      <c r="A401" s="44" t="s">
        <v>55</v>
      </c>
      <c r="B401" s="45" t="s">
        <v>68</v>
      </c>
      <c r="C401" s="45" t="s">
        <v>605</v>
      </c>
      <c r="D401" s="45" t="s">
        <v>51</v>
      </c>
      <c r="E401" s="46">
        <v>666.66667</v>
      </c>
      <c r="F401" s="46" t="s">
        <v>260</v>
      </c>
      <c r="G401" s="46" t="s">
        <v>260</v>
      </c>
    </row>
    <row r="402" spans="1:7" ht="31.5">
      <c r="A402" s="41" t="s">
        <v>74</v>
      </c>
      <c r="B402" s="42" t="s">
        <v>68</v>
      </c>
      <c r="C402" s="42" t="s">
        <v>181</v>
      </c>
      <c r="D402" s="105" t="s">
        <v>260</v>
      </c>
      <c r="E402" s="43">
        <v>1051.77044</v>
      </c>
      <c r="F402" s="43">
        <v>815.63517</v>
      </c>
      <c r="G402" s="43">
        <v>815.63517</v>
      </c>
    </row>
    <row r="403" spans="1:7" ht="31.5">
      <c r="A403" s="41" t="s">
        <v>75</v>
      </c>
      <c r="B403" s="42" t="s">
        <v>68</v>
      </c>
      <c r="C403" s="42" t="s">
        <v>163</v>
      </c>
      <c r="D403" s="105" t="s">
        <v>260</v>
      </c>
      <c r="E403" s="43">
        <v>908.72044</v>
      </c>
      <c r="F403" s="43">
        <v>815.63517</v>
      </c>
      <c r="G403" s="43">
        <v>815.63517</v>
      </c>
    </row>
    <row r="404" spans="1:7" ht="31.5">
      <c r="A404" s="44" t="s">
        <v>271</v>
      </c>
      <c r="B404" s="45" t="s">
        <v>68</v>
      </c>
      <c r="C404" s="45" t="s">
        <v>231</v>
      </c>
      <c r="D404" s="106" t="s">
        <v>260</v>
      </c>
      <c r="E404" s="46">
        <v>908.72044</v>
      </c>
      <c r="F404" s="46">
        <v>815.63517</v>
      </c>
      <c r="G404" s="46">
        <v>815.63517</v>
      </c>
    </row>
    <row r="405" spans="1:7" ht="31.5">
      <c r="A405" s="44" t="s">
        <v>55</v>
      </c>
      <c r="B405" s="45" t="s">
        <v>68</v>
      </c>
      <c r="C405" s="45" t="s">
        <v>231</v>
      </c>
      <c r="D405" s="45" t="s">
        <v>51</v>
      </c>
      <c r="E405" s="46">
        <v>908.72044</v>
      </c>
      <c r="F405" s="46">
        <v>815.63517</v>
      </c>
      <c r="G405" s="46">
        <v>815.63517</v>
      </c>
    </row>
    <row r="406" spans="1:7" ht="31.5">
      <c r="A406" s="41" t="s">
        <v>76</v>
      </c>
      <c r="B406" s="42" t="s">
        <v>68</v>
      </c>
      <c r="C406" s="42" t="s">
        <v>243</v>
      </c>
      <c r="D406" s="105" t="s">
        <v>260</v>
      </c>
      <c r="E406" s="43">
        <v>143.05</v>
      </c>
      <c r="F406" s="43" t="s">
        <v>260</v>
      </c>
      <c r="G406" s="43" t="s">
        <v>260</v>
      </c>
    </row>
    <row r="407" spans="1:7" ht="31.5">
      <c r="A407" s="44" t="s">
        <v>55</v>
      </c>
      <c r="B407" s="45" t="s">
        <v>68</v>
      </c>
      <c r="C407" s="45" t="s">
        <v>243</v>
      </c>
      <c r="D407" s="45" t="s">
        <v>51</v>
      </c>
      <c r="E407" s="46">
        <v>143.05</v>
      </c>
      <c r="F407" s="46" t="s">
        <v>260</v>
      </c>
      <c r="G407" s="46" t="s">
        <v>260</v>
      </c>
    </row>
    <row r="408" spans="1:7" ht="31.5">
      <c r="A408" s="41" t="s">
        <v>182</v>
      </c>
      <c r="B408" s="42" t="s">
        <v>68</v>
      </c>
      <c r="C408" s="42" t="s">
        <v>183</v>
      </c>
      <c r="D408" s="105" t="s">
        <v>260</v>
      </c>
      <c r="E408" s="43">
        <v>22553.64969</v>
      </c>
      <c r="F408" s="43">
        <v>21540.782</v>
      </c>
      <c r="G408" s="43">
        <v>21540.782</v>
      </c>
    </row>
    <row r="409" spans="1:7" ht="31.5">
      <c r="A409" s="41" t="s">
        <v>164</v>
      </c>
      <c r="B409" s="42" t="s">
        <v>68</v>
      </c>
      <c r="C409" s="42" t="s">
        <v>165</v>
      </c>
      <c r="D409" s="105" t="s">
        <v>260</v>
      </c>
      <c r="E409" s="43">
        <v>22553.64969</v>
      </c>
      <c r="F409" s="43">
        <v>21540.782</v>
      </c>
      <c r="G409" s="43">
        <v>21540.782</v>
      </c>
    </row>
    <row r="410" spans="1:7" ht="78.75">
      <c r="A410" s="44" t="s">
        <v>36</v>
      </c>
      <c r="B410" s="45" t="s">
        <v>68</v>
      </c>
      <c r="C410" s="45" t="s">
        <v>165</v>
      </c>
      <c r="D410" s="45" t="s">
        <v>37</v>
      </c>
      <c r="E410" s="46">
        <v>21636.5752</v>
      </c>
      <c r="F410" s="46">
        <v>21540.782</v>
      </c>
      <c r="G410" s="46">
        <v>21540.782</v>
      </c>
    </row>
    <row r="411" spans="1:7" ht="31.5">
      <c r="A411" s="44" t="s">
        <v>217</v>
      </c>
      <c r="B411" s="45" t="s">
        <v>68</v>
      </c>
      <c r="C411" s="45" t="s">
        <v>165</v>
      </c>
      <c r="D411" s="45" t="s">
        <v>38</v>
      </c>
      <c r="E411" s="46">
        <v>889.37449</v>
      </c>
      <c r="F411" s="46" t="s">
        <v>260</v>
      </c>
      <c r="G411" s="46" t="s">
        <v>260</v>
      </c>
    </row>
    <row r="412" spans="1:7" ht="18.75">
      <c r="A412" s="44" t="s">
        <v>40</v>
      </c>
      <c r="B412" s="45" t="s">
        <v>68</v>
      </c>
      <c r="C412" s="45" t="s">
        <v>165</v>
      </c>
      <c r="D412" s="45" t="s">
        <v>41</v>
      </c>
      <c r="E412" s="46">
        <v>27.7</v>
      </c>
      <c r="F412" s="46" t="s">
        <v>260</v>
      </c>
      <c r="G412" s="46" t="s">
        <v>260</v>
      </c>
    </row>
    <row r="413" spans="1:7" ht="47.25">
      <c r="A413" s="41" t="s">
        <v>500</v>
      </c>
      <c r="B413" s="42" t="s">
        <v>68</v>
      </c>
      <c r="C413" s="42" t="s">
        <v>198</v>
      </c>
      <c r="D413" s="105" t="s">
        <v>260</v>
      </c>
      <c r="E413" s="43">
        <v>4078.56067</v>
      </c>
      <c r="F413" s="43">
        <v>1767.25373</v>
      </c>
      <c r="G413" s="43">
        <v>1767.25373</v>
      </c>
    </row>
    <row r="414" spans="1:7" ht="31.5">
      <c r="A414" s="41" t="s">
        <v>501</v>
      </c>
      <c r="B414" s="42" t="s">
        <v>68</v>
      </c>
      <c r="C414" s="42" t="s">
        <v>199</v>
      </c>
      <c r="D414" s="105" t="s">
        <v>260</v>
      </c>
      <c r="E414" s="43">
        <v>1358.55556</v>
      </c>
      <c r="F414" s="43">
        <v>1358.55556</v>
      </c>
      <c r="G414" s="43">
        <v>1358.55556</v>
      </c>
    </row>
    <row r="415" spans="1:7" ht="31.5">
      <c r="A415" s="41" t="s">
        <v>464</v>
      </c>
      <c r="B415" s="42" t="s">
        <v>68</v>
      </c>
      <c r="C415" s="42" t="s">
        <v>465</v>
      </c>
      <c r="D415" s="105" t="s">
        <v>260</v>
      </c>
      <c r="E415" s="43">
        <v>1358.55556</v>
      </c>
      <c r="F415" s="43">
        <v>1358.55556</v>
      </c>
      <c r="G415" s="43">
        <v>1358.55556</v>
      </c>
    </row>
    <row r="416" spans="1:7" ht="33.75" customHeight="1">
      <c r="A416" s="44" t="s">
        <v>466</v>
      </c>
      <c r="B416" s="45" t="s">
        <v>68</v>
      </c>
      <c r="C416" s="45" t="s">
        <v>467</v>
      </c>
      <c r="D416" s="106" t="s">
        <v>260</v>
      </c>
      <c r="E416" s="46">
        <v>1358.55556</v>
      </c>
      <c r="F416" s="46">
        <v>1358.55556</v>
      </c>
      <c r="G416" s="46">
        <v>1358.55556</v>
      </c>
    </row>
    <row r="417" spans="1:7" ht="31.5">
      <c r="A417" s="44" t="s">
        <v>55</v>
      </c>
      <c r="B417" s="45" t="s">
        <v>68</v>
      </c>
      <c r="C417" s="45" t="s">
        <v>467</v>
      </c>
      <c r="D417" s="45" t="s">
        <v>51</v>
      </c>
      <c r="E417" s="46">
        <v>1358.55556</v>
      </c>
      <c r="F417" s="46">
        <v>1358.55556</v>
      </c>
      <c r="G417" s="46">
        <v>1358.55556</v>
      </c>
    </row>
    <row r="418" spans="1:7" ht="35.25" customHeight="1">
      <c r="A418" s="41" t="s">
        <v>502</v>
      </c>
      <c r="B418" s="42" t="s">
        <v>68</v>
      </c>
      <c r="C418" s="42" t="s">
        <v>229</v>
      </c>
      <c r="D418" s="105" t="s">
        <v>260</v>
      </c>
      <c r="E418" s="43">
        <v>815.6129</v>
      </c>
      <c r="F418" s="43">
        <v>408.69817</v>
      </c>
      <c r="G418" s="43">
        <v>408.69817</v>
      </c>
    </row>
    <row r="419" spans="1:7" ht="36" customHeight="1">
      <c r="A419" s="41" t="s">
        <v>468</v>
      </c>
      <c r="B419" s="42" t="s">
        <v>68</v>
      </c>
      <c r="C419" s="42" t="s">
        <v>469</v>
      </c>
      <c r="D419" s="105" t="s">
        <v>260</v>
      </c>
      <c r="E419" s="43">
        <v>500</v>
      </c>
      <c r="F419" s="43" t="s">
        <v>260</v>
      </c>
      <c r="G419" s="43" t="s">
        <v>260</v>
      </c>
    </row>
    <row r="420" spans="1:7" ht="18.75">
      <c r="A420" s="44" t="s">
        <v>47</v>
      </c>
      <c r="B420" s="45" t="s">
        <v>68</v>
      </c>
      <c r="C420" s="45" t="s">
        <v>469</v>
      </c>
      <c r="D420" s="45" t="s">
        <v>48</v>
      </c>
      <c r="E420" s="46">
        <v>500</v>
      </c>
      <c r="F420" s="46" t="s">
        <v>260</v>
      </c>
      <c r="G420" s="46" t="s">
        <v>260</v>
      </c>
    </row>
    <row r="421" spans="1:7" ht="47.25">
      <c r="A421" s="41" t="s">
        <v>470</v>
      </c>
      <c r="B421" s="42" t="s">
        <v>68</v>
      </c>
      <c r="C421" s="42" t="s">
        <v>471</v>
      </c>
      <c r="D421" s="105" t="s">
        <v>260</v>
      </c>
      <c r="E421" s="43">
        <v>315.6129</v>
      </c>
      <c r="F421" s="43">
        <v>408.69817</v>
      </c>
      <c r="G421" s="43">
        <v>408.69817</v>
      </c>
    </row>
    <row r="422" spans="1:7" ht="63">
      <c r="A422" s="44" t="s">
        <v>472</v>
      </c>
      <c r="B422" s="45" t="s">
        <v>68</v>
      </c>
      <c r="C422" s="45" t="s">
        <v>473</v>
      </c>
      <c r="D422" s="106" t="s">
        <v>260</v>
      </c>
      <c r="E422" s="46">
        <v>315.6129</v>
      </c>
      <c r="F422" s="46">
        <v>408.69817</v>
      </c>
      <c r="G422" s="46">
        <v>408.69817</v>
      </c>
    </row>
    <row r="423" spans="1:7" ht="31.5">
      <c r="A423" s="44" t="s">
        <v>55</v>
      </c>
      <c r="B423" s="45" t="s">
        <v>68</v>
      </c>
      <c r="C423" s="45" t="s">
        <v>473</v>
      </c>
      <c r="D423" s="45" t="s">
        <v>51</v>
      </c>
      <c r="E423" s="46">
        <v>315.6129</v>
      </c>
      <c r="F423" s="46">
        <v>408.69817</v>
      </c>
      <c r="G423" s="46">
        <v>408.69817</v>
      </c>
    </row>
    <row r="424" spans="1:7" ht="31.5">
      <c r="A424" s="41" t="s">
        <v>477</v>
      </c>
      <c r="B424" s="42" t="s">
        <v>68</v>
      </c>
      <c r="C424" s="42" t="s">
        <v>478</v>
      </c>
      <c r="D424" s="105" t="s">
        <v>260</v>
      </c>
      <c r="E424" s="43">
        <v>1904.39221</v>
      </c>
      <c r="F424" s="43" t="s">
        <v>260</v>
      </c>
      <c r="G424" s="43" t="s">
        <v>260</v>
      </c>
    </row>
    <row r="425" spans="1:7" ht="31.5">
      <c r="A425" s="41" t="s">
        <v>479</v>
      </c>
      <c r="B425" s="42" t="s">
        <v>68</v>
      </c>
      <c r="C425" s="42" t="s">
        <v>480</v>
      </c>
      <c r="D425" s="105" t="s">
        <v>260</v>
      </c>
      <c r="E425" s="43">
        <v>1904.39221</v>
      </c>
      <c r="F425" s="43" t="s">
        <v>260</v>
      </c>
      <c r="G425" s="43" t="s">
        <v>260</v>
      </c>
    </row>
    <row r="426" spans="1:7" ht="31.5">
      <c r="A426" s="44" t="s">
        <v>55</v>
      </c>
      <c r="B426" s="45" t="s">
        <v>68</v>
      </c>
      <c r="C426" s="45" t="s">
        <v>480</v>
      </c>
      <c r="D426" s="45" t="s">
        <v>51</v>
      </c>
      <c r="E426" s="46">
        <v>1904.39221</v>
      </c>
      <c r="F426" s="46" t="s">
        <v>260</v>
      </c>
      <c r="G426" s="46" t="s">
        <v>260</v>
      </c>
    </row>
    <row r="427" spans="1:7" ht="31.5">
      <c r="A427" s="41" t="s">
        <v>503</v>
      </c>
      <c r="B427" s="42" t="s">
        <v>68</v>
      </c>
      <c r="C427" s="42" t="s">
        <v>200</v>
      </c>
      <c r="D427" s="105" t="s">
        <v>260</v>
      </c>
      <c r="E427" s="43">
        <v>2590.169</v>
      </c>
      <c r="F427" s="43">
        <v>2400</v>
      </c>
      <c r="G427" s="43">
        <v>2400</v>
      </c>
    </row>
    <row r="428" spans="1:7" ht="18.75">
      <c r="A428" s="41" t="s">
        <v>64</v>
      </c>
      <c r="B428" s="42" t="s">
        <v>68</v>
      </c>
      <c r="C428" s="42" t="s">
        <v>278</v>
      </c>
      <c r="D428" s="105" t="s">
        <v>260</v>
      </c>
      <c r="E428" s="43">
        <v>2400</v>
      </c>
      <c r="F428" s="43">
        <v>2400</v>
      </c>
      <c r="G428" s="43">
        <v>2400</v>
      </c>
    </row>
    <row r="429" spans="1:7" ht="18.75">
      <c r="A429" s="41" t="s">
        <v>506</v>
      </c>
      <c r="B429" s="42" t="s">
        <v>68</v>
      </c>
      <c r="C429" s="42" t="s">
        <v>279</v>
      </c>
      <c r="D429" s="105" t="s">
        <v>260</v>
      </c>
      <c r="E429" s="43">
        <v>2400</v>
      </c>
      <c r="F429" s="43">
        <v>2400</v>
      </c>
      <c r="G429" s="43">
        <v>2400</v>
      </c>
    </row>
    <row r="430" spans="1:7" ht="111.75" customHeight="1">
      <c r="A430" s="44" t="s">
        <v>482</v>
      </c>
      <c r="B430" s="45" t="s">
        <v>68</v>
      </c>
      <c r="C430" s="45" t="s">
        <v>483</v>
      </c>
      <c r="D430" s="106" t="s">
        <v>260</v>
      </c>
      <c r="E430" s="46">
        <v>2400</v>
      </c>
      <c r="F430" s="46">
        <v>2400</v>
      </c>
      <c r="G430" s="46">
        <v>2400</v>
      </c>
    </row>
    <row r="431" spans="1:7" ht="18.75">
      <c r="A431" s="44" t="s">
        <v>47</v>
      </c>
      <c r="B431" s="45" t="s">
        <v>68</v>
      </c>
      <c r="C431" s="45" t="s">
        <v>483</v>
      </c>
      <c r="D431" s="45" t="s">
        <v>48</v>
      </c>
      <c r="E431" s="46">
        <v>2400</v>
      </c>
      <c r="F431" s="46">
        <v>2400</v>
      </c>
      <c r="G431" s="46">
        <v>2400</v>
      </c>
    </row>
    <row r="432" spans="1:7" ht="18.75">
      <c r="A432" s="41" t="s">
        <v>698</v>
      </c>
      <c r="B432" s="42" t="s">
        <v>68</v>
      </c>
      <c r="C432" s="42" t="s">
        <v>699</v>
      </c>
      <c r="D432" s="105" t="s">
        <v>260</v>
      </c>
      <c r="E432" s="43">
        <v>190.169</v>
      </c>
      <c r="F432" s="43" t="s">
        <v>260</v>
      </c>
      <c r="G432" s="43" t="s">
        <v>260</v>
      </c>
    </row>
    <row r="433" spans="1:7" ht="18.75">
      <c r="A433" s="41" t="s">
        <v>700</v>
      </c>
      <c r="B433" s="42" t="s">
        <v>68</v>
      </c>
      <c r="C433" s="42" t="s">
        <v>701</v>
      </c>
      <c r="D433" s="105" t="s">
        <v>260</v>
      </c>
      <c r="E433" s="43">
        <v>190.169</v>
      </c>
      <c r="F433" s="43" t="s">
        <v>260</v>
      </c>
      <c r="G433" s="43" t="s">
        <v>260</v>
      </c>
    </row>
    <row r="434" spans="1:7" ht="47.25">
      <c r="A434" s="44" t="s">
        <v>702</v>
      </c>
      <c r="B434" s="45" t="s">
        <v>68</v>
      </c>
      <c r="C434" s="45" t="s">
        <v>703</v>
      </c>
      <c r="D434" s="106" t="s">
        <v>260</v>
      </c>
      <c r="E434" s="46">
        <v>190.169</v>
      </c>
      <c r="F434" s="46" t="s">
        <v>260</v>
      </c>
      <c r="G434" s="46" t="s">
        <v>260</v>
      </c>
    </row>
    <row r="435" spans="1:7" ht="31.5">
      <c r="A435" s="44" t="s">
        <v>55</v>
      </c>
      <c r="B435" s="45" t="s">
        <v>68</v>
      </c>
      <c r="C435" s="45" t="s">
        <v>703</v>
      </c>
      <c r="D435" s="45" t="s">
        <v>51</v>
      </c>
      <c r="E435" s="46">
        <v>190.169</v>
      </c>
      <c r="F435" s="46" t="s">
        <v>260</v>
      </c>
      <c r="G435" s="46" t="s">
        <v>260</v>
      </c>
    </row>
    <row r="436" spans="1:7" ht="18.75">
      <c r="A436" s="41" t="s">
        <v>216</v>
      </c>
      <c r="B436" s="42" t="s">
        <v>68</v>
      </c>
      <c r="C436" s="42" t="s">
        <v>202</v>
      </c>
      <c r="D436" s="105" t="s">
        <v>260</v>
      </c>
      <c r="E436" s="43">
        <v>2959.2</v>
      </c>
      <c r="F436" s="43">
        <v>2932.2</v>
      </c>
      <c r="G436" s="43">
        <v>2932.2</v>
      </c>
    </row>
    <row r="437" spans="1:7" ht="18.75">
      <c r="A437" s="41" t="s">
        <v>49</v>
      </c>
      <c r="B437" s="42" t="s">
        <v>68</v>
      </c>
      <c r="C437" s="42" t="s">
        <v>203</v>
      </c>
      <c r="D437" s="105" t="s">
        <v>260</v>
      </c>
      <c r="E437" s="43">
        <v>2959.2</v>
      </c>
      <c r="F437" s="43">
        <v>2932.2</v>
      </c>
      <c r="G437" s="43">
        <v>2932.2</v>
      </c>
    </row>
    <row r="438" spans="1:7" ht="94.5">
      <c r="A438" s="44" t="s">
        <v>821</v>
      </c>
      <c r="B438" s="45" t="s">
        <v>68</v>
      </c>
      <c r="C438" s="45" t="s">
        <v>282</v>
      </c>
      <c r="D438" s="106" t="s">
        <v>260</v>
      </c>
      <c r="E438" s="46">
        <v>2903.4</v>
      </c>
      <c r="F438" s="46">
        <v>2877</v>
      </c>
      <c r="G438" s="46">
        <v>2877</v>
      </c>
    </row>
    <row r="439" spans="1:7" ht="78.75">
      <c r="A439" s="44" t="s">
        <v>36</v>
      </c>
      <c r="B439" s="45" t="s">
        <v>68</v>
      </c>
      <c r="C439" s="45" t="s">
        <v>282</v>
      </c>
      <c r="D439" s="45" t="s">
        <v>37</v>
      </c>
      <c r="E439" s="46">
        <v>2798.49</v>
      </c>
      <c r="F439" s="46">
        <v>2727</v>
      </c>
      <c r="G439" s="46">
        <v>2727</v>
      </c>
    </row>
    <row r="440" spans="1:7" ht="31.5">
      <c r="A440" s="44" t="s">
        <v>217</v>
      </c>
      <c r="B440" s="45" t="s">
        <v>68</v>
      </c>
      <c r="C440" s="45" t="s">
        <v>282</v>
      </c>
      <c r="D440" s="45" t="s">
        <v>38</v>
      </c>
      <c r="E440" s="46">
        <v>104.91</v>
      </c>
      <c r="F440" s="46">
        <v>150</v>
      </c>
      <c r="G440" s="46">
        <v>150</v>
      </c>
    </row>
    <row r="441" spans="1:7" ht="94.5">
      <c r="A441" s="44" t="s">
        <v>511</v>
      </c>
      <c r="B441" s="45" t="s">
        <v>68</v>
      </c>
      <c r="C441" s="45" t="s">
        <v>484</v>
      </c>
      <c r="D441" s="106" t="s">
        <v>260</v>
      </c>
      <c r="E441" s="46">
        <v>48.9</v>
      </c>
      <c r="F441" s="46">
        <v>48.4</v>
      </c>
      <c r="G441" s="46">
        <v>48.4</v>
      </c>
    </row>
    <row r="442" spans="1:7" ht="78.75">
      <c r="A442" s="44" t="s">
        <v>36</v>
      </c>
      <c r="B442" s="45" t="s">
        <v>68</v>
      </c>
      <c r="C442" s="45" t="s">
        <v>484</v>
      </c>
      <c r="D442" s="45" t="s">
        <v>37</v>
      </c>
      <c r="E442" s="46">
        <v>47.6</v>
      </c>
      <c r="F442" s="46">
        <v>47.06</v>
      </c>
      <c r="G442" s="46">
        <v>47.06</v>
      </c>
    </row>
    <row r="443" spans="1:7" ht="31.5">
      <c r="A443" s="44" t="s">
        <v>217</v>
      </c>
      <c r="B443" s="45" t="s">
        <v>68</v>
      </c>
      <c r="C443" s="45" t="s">
        <v>484</v>
      </c>
      <c r="D443" s="45" t="s">
        <v>38</v>
      </c>
      <c r="E443" s="46">
        <v>1.3</v>
      </c>
      <c r="F443" s="46">
        <v>1.34</v>
      </c>
      <c r="G443" s="46">
        <v>1.34</v>
      </c>
    </row>
    <row r="444" spans="1:7" ht="94.5">
      <c r="A444" s="44" t="s">
        <v>617</v>
      </c>
      <c r="B444" s="45" t="s">
        <v>68</v>
      </c>
      <c r="C444" s="45" t="s">
        <v>618</v>
      </c>
      <c r="D444" s="106" t="s">
        <v>260</v>
      </c>
      <c r="E444" s="46">
        <v>6.9</v>
      </c>
      <c r="F444" s="46">
        <v>6.8</v>
      </c>
      <c r="G444" s="46">
        <v>6.8</v>
      </c>
    </row>
    <row r="445" spans="1:7" ht="78.75">
      <c r="A445" s="44" t="s">
        <v>36</v>
      </c>
      <c r="B445" s="45" t="s">
        <v>68</v>
      </c>
      <c r="C445" s="45" t="s">
        <v>618</v>
      </c>
      <c r="D445" s="45" t="s">
        <v>37</v>
      </c>
      <c r="E445" s="46">
        <v>6.8</v>
      </c>
      <c r="F445" s="46" t="s">
        <v>260</v>
      </c>
      <c r="G445" s="46" t="s">
        <v>260</v>
      </c>
    </row>
    <row r="446" spans="1:7" ht="31.5">
      <c r="A446" s="44" t="s">
        <v>217</v>
      </c>
      <c r="B446" s="45" t="s">
        <v>68</v>
      </c>
      <c r="C446" s="45" t="s">
        <v>618</v>
      </c>
      <c r="D446" s="45" t="s">
        <v>38</v>
      </c>
      <c r="E446" s="46">
        <v>0.1</v>
      </c>
      <c r="F446" s="46">
        <v>6.8</v>
      </c>
      <c r="G446" s="46">
        <v>6.8</v>
      </c>
    </row>
    <row r="447" spans="1:7" ht="47.25">
      <c r="A447" s="38" t="s">
        <v>167</v>
      </c>
      <c r="B447" s="106" t="s">
        <v>77</v>
      </c>
      <c r="C447" s="74" t="s">
        <v>260</v>
      </c>
      <c r="D447" s="74" t="s">
        <v>260</v>
      </c>
      <c r="E447" s="39">
        <v>58486.6212</v>
      </c>
      <c r="F447" s="39">
        <v>28416.837</v>
      </c>
      <c r="G447" s="39">
        <v>36507.837</v>
      </c>
    </row>
    <row r="448" spans="1:7" ht="31.5">
      <c r="A448" s="41" t="s">
        <v>491</v>
      </c>
      <c r="B448" s="42" t="s">
        <v>77</v>
      </c>
      <c r="C448" s="42" t="s">
        <v>196</v>
      </c>
      <c r="D448" s="105" t="s">
        <v>260</v>
      </c>
      <c r="E448" s="43">
        <v>58247.1202</v>
      </c>
      <c r="F448" s="43">
        <v>21016.837</v>
      </c>
      <c r="G448" s="43">
        <v>21207.837</v>
      </c>
    </row>
    <row r="449" spans="1:7" ht="31.5">
      <c r="A449" s="41" t="s">
        <v>494</v>
      </c>
      <c r="B449" s="42" t="s">
        <v>77</v>
      </c>
      <c r="C449" s="42" t="s">
        <v>448</v>
      </c>
      <c r="D449" s="105" t="s">
        <v>260</v>
      </c>
      <c r="E449" s="43">
        <v>58247.1202</v>
      </c>
      <c r="F449" s="43">
        <v>21016.837</v>
      </c>
      <c r="G449" s="43">
        <v>21207.837</v>
      </c>
    </row>
    <row r="450" spans="1:7" ht="18.75">
      <c r="A450" s="41" t="s">
        <v>495</v>
      </c>
      <c r="B450" s="42" t="s">
        <v>77</v>
      </c>
      <c r="C450" s="42" t="s">
        <v>449</v>
      </c>
      <c r="D450" s="105" t="s">
        <v>260</v>
      </c>
      <c r="E450" s="43">
        <v>18106.8202</v>
      </c>
      <c r="F450" s="43">
        <v>17585.337</v>
      </c>
      <c r="G450" s="43">
        <v>17585.337</v>
      </c>
    </row>
    <row r="451" spans="1:7" ht="78.75">
      <c r="A451" s="44" t="s">
        <v>36</v>
      </c>
      <c r="B451" s="45" t="s">
        <v>77</v>
      </c>
      <c r="C451" s="45" t="s">
        <v>449</v>
      </c>
      <c r="D451" s="45" t="s">
        <v>37</v>
      </c>
      <c r="E451" s="46">
        <v>17699.4242</v>
      </c>
      <c r="F451" s="46">
        <v>17566.879</v>
      </c>
      <c r="G451" s="46">
        <v>17566.879</v>
      </c>
    </row>
    <row r="452" spans="1:7" ht="31.5">
      <c r="A452" s="44" t="s">
        <v>217</v>
      </c>
      <c r="B452" s="45" t="s">
        <v>77</v>
      </c>
      <c r="C452" s="45" t="s">
        <v>449</v>
      </c>
      <c r="D452" s="45" t="s">
        <v>38</v>
      </c>
      <c r="E452" s="46">
        <v>388.938</v>
      </c>
      <c r="F452" s="46" t="s">
        <v>260</v>
      </c>
      <c r="G452" s="46" t="s">
        <v>260</v>
      </c>
    </row>
    <row r="453" spans="1:7" ht="47.25">
      <c r="A453" s="44" t="s">
        <v>232</v>
      </c>
      <c r="B453" s="45" t="s">
        <v>77</v>
      </c>
      <c r="C453" s="45" t="s">
        <v>450</v>
      </c>
      <c r="D453" s="106" t="s">
        <v>260</v>
      </c>
      <c r="E453" s="46">
        <v>18.458</v>
      </c>
      <c r="F453" s="46">
        <v>18.458</v>
      </c>
      <c r="G453" s="46">
        <v>18.458</v>
      </c>
    </row>
    <row r="454" spans="1:7" ht="31.5">
      <c r="A454" s="44" t="s">
        <v>217</v>
      </c>
      <c r="B454" s="45" t="s">
        <v>77</v>
      </c>
      <c r="C454" s="45" t="s">
        <v>450</v>
      </c>
      <c r="D454" s="45" t="s">
        <v>38</v>
      </c>
      <c r="E454" s="46">
        <v>18.458</v>
      </c>
      <c r="F454" s="46">
        <v>18.458</v>
      </c>
      <c r="G454" s="46">
        <v>18.458</v>
      </c>
    </row>
    <row r="455" spans="1:7" ht="47.25">
      <c r="A455" s="41" t="s">
        <v>732</v>
      </c>
      <c r="B455" s="42" t="s">
        <v>77</v>
      </c>
      <c r="C455" s="42" t="s">
        <v>451</v>
      </c>
      <c r="D455" s="105" t="s">
        <v>260</v>
      </c>
      <c r="E455" s="43">
        <v>496.7</v>
      </c>
      <c r="F455" s="43">
        <v>492.5</v>
      </c>
      <c r="G455" s="43">
        <v>488.5</v>
      </c>
    </row>
    <row r="456" spans="1:7" ht="47.25">
      <c r="A456" s="44" t="s">
        <v>732</v>
      </c>
      <c r="B456" s="45" t="s">
        <v>77</v>
      </c>
      <c r="C456" s="45" t="s">
        <v>452</v>
      </c>
      <c r="D456" s="106" t="s">
        <v>260</v>
      </c>
      <c r="E456" s="46">
        <v>496.7</v>
      </c>
      <c r="F456" s="46">
        <v>492.5</v>
      </c>
      <c r="G456" s="46">
        <v>488.5</v>
      </c>
    </row>
    <row r="457" spans="1:7" ht="18.75">
      <c r="A457" s="44" t="s">
        <v>78</v>
      </c>
      <c r="B457" s="45" t="s">
        <v>77</v>
      </c>
      <c r="C457" s="45" t="s">
        <v>452</v>
      </c>
      <c r="D457" s="45" t="s">
        <v>79</v>
      </c>
      <c r="E457" s="46">
        <v>496.7</v>
      </c>
      <c r="F457" s="46">
        <v>492.5</v>
      </c>
      <c r="G457" s="46">
        <v>488.5</v>
      </c>
    </row>
    <row r="458" spans="1:7" ht="31.5">
      <c r="A458" s="41" t="s">
        <v>706</v>
      </c>
      <c r="B458" s="42" t="s">
        <v>77</v>
      </c>
      <c r="C458" s="42" t="s">
        <v>453</v>
      </c>
      <c r="D458" s="105" t="s">
        <v>260</v>
      </c>
      <c r="E458" s="43">
        <v>39643.6</v>
      </c>
      <c r="F458" s="43">
        <v>2939</v>
      </c>
      <c r="G458" s="43">
        <v>3134</v>
      </c>
    </row>
    <row r="459" spans="1:7" ht="18.75">
      <c r="A459" s="44" t="s">
        <v>78</v>
      </c>
      <c r="B459" s="45" t="s">
        <v>77</v>
      </c>
      <c r="C459" s="45" t="s">
        <v>453</v>
      </c>
      <c r="D459" s="45" t="s">
        <v>79</v>
      </c>
      <c r="E459" s="46">
        <v>39643.6</v>
      </c>
      <c r="F459" s="46">
        <v>2939</v>
      </c>
      <c r="G459" s="46">
        <v>3134</v>
      </c>
    </row>
    <row r="460" spans="1:7" ht="18.75">
      <c r="A460" s="41" t="s">
        <v>216</v>
      </c>
      <c r="B460" s="42" t="s">
        <v>77</v>
      </c>
      <c r="C460" s="42" t="s">
        <v>202</v>
      </c>
      <c r="D460" s="105" t="s">
        <v>260</v>
      </c>
      <c r="E460" s="43">
        <v>239.501</v>
      </c>
      <c r="F460" s="43">
        <v>7400</v>
      </c>
      <c r="G460" s="43">
        <v>15300</v>
      </c>
    </row>
    <row r="461" spans="1:7" ht="18.75">
      <c r="A461" s="41" t="s">
        <v>49</v>
      </c>
      <c r="B461" s="42" t="s">
        <v>77</v>
      </c>
      <c r="C461" s="42" t="s">
        <v>203</v>
      </c>
      <c r="D461" s="105" t="s">
        <v>260</v>
      </c>
      <c r="E461" s="43">
        <v>239.501</v>
      </c>
      <c r="F461" s="43">
        <v>7400</v>
      </c>
      <c r="G461" s="43">
        <v>15300</v>
      </c>
    </row>
    <row r="462" spans="1:7" ht="18.75">
      <c r="A462" s="44" t="s">
        <v>112</v>
      </c>
      <c r="B462" s="45" t="s">
        <v>77</v>
      </c>
      <c r="C462" s="45" t="s">
        <v>145</v>
      </c>
      <c r="D462" s="106" t="s">
        <v>260</v>
      </c>
      <c r="E462" s="46">
        <v>239.501</v>
      </c>
      <c r="F462" s="46" t="s">
        <v>260</v>
      </c>
      <c r="G462" s="46" t="s">
        <v>260</v>
      </c>
    </row>
    <row r="463" spans="1:7" ht="18.75">
      <c r="A463" s="44" t="s">
        <v>40</v>
      </c>
      <c r="B463" s="45" t="s">
        <v>77</v>
      </c>
      <c r="C463" s="45" t="s">
        <v>145</v>
      </c>
      <c r="D463" s="45" t="s">
        <v>41</v>
      </c>
      <c r="E463" s="46">
        <v>239.501</v>
      </c>
      <c r="F463" s="46" t="s">
        <v>260</v>
      </c>
      <c r="G463" s="46" t="s">
        <v>260</v>
      </c>
    </row>
    <row r="464" spans="1:7" ht="18.75">
      <c r="A464" s="44" t="s">
        <v>115</v>
      </c>
      <c r="B464" s="45" t="s">
        <v>77</v>
      </c>
      <c r="C464" s="45" t="s">
        <v>168</v>
      </c>
      <c r="D464" s="106" t="s">
        <v>260</v>
      </c>
      <c r="E464" s="46" t="s">
        <v>260</v>
      </c>
      <c r="F464" s="46">
        <v>7400</v>
      </c>
      <c r="G464" s="46">
        <v>15300</v>
      </c>
    </row>
  </sheetData>
  <sheetProtection/>
  <mergeCells count="10">
    <mergeCell ref="B2:G2"/>
    <mergeCell ref="B3:G3"/>
    <mergeCell ref="B6:G6"/>
    <mergeCell ref="B7:G7"/>
    <mergeCell ref="B10:B11"/>
    <mergeCell ref="C10:C11"/>
    <mergeCell ref="D10:D11"/>
    <mergeCell ref="E10:G10"/>
    <mergeCell ref="A9:G9"/>
    <mergeCell ref="A10:A11"/>
  </mergeCells>
  <printOptions/>
  <pageMargins left="0.7086614173228347" right="0.7086614173228347" top="0.7480314960629921" bottom="0.7480314960629921" header="0.31496062992125984" footer="0.31496062992125984"/>
  <pageSetup firstPageNumber="1" useFirstPageNumber="1" fitToHeight="0" fitToWidth="1" horizontalDpi="600" verticalDpi="600" orientation="portrait" paperSize="9" scale="64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34"/>
  <sheetViews>
    <sheetView view="pageBreakPreview" zoomScaleSheetLayoutView="100" workbookViewId="0" topLeftCell="A1">
      <selection activeCell="L1" sqref="L1"/>
    </sheetView>
  </sheetViews>
  <sheetFormatPr defaultColWidth="9.00390625" defaultRowHeight="12.75"/>
  <cols>
    <col min="1" max="5" width="3.75390625" style="0" customWidth="1"/>
    <col min="6" max="6" width="6.00390625" style="0" customWidth="1"/>
    <col min="7" max="7" width="4.75390625" style="0" customWidth="1"/>
    <col min="8" max="8" width="43.00390625" style="0" customWidth="1"/>
    <col min="9" max="11" width="17.75390625" style="0" customWidth="1"/>
  </cols>
  <sheetData>
    <row r="1" spans="1:11" ht="18.75" customHeight="1">
      <c r="A1" s="2"/>
      <c r="B1" s="22"/>
      <c r="C1" s="22"/>
      <c r="D1" s="22"/>
      <c r="E1" s="22"/>
      <c r="F1" s="22"/>
      <c r="G1" s="22"/>
      <c r="H1" s="22"/>
      <c r="I1" s="22"/>
      <c r="J1" s="22"/>
      <c r="K1" s="22" t="s">
        <v>283</v>
      </c>
    </row>
    <row r="2" spans="1:11" ht="18.75" customHeight="1">
      <c r="A2" s="2"/>
      <c r="B2" s="127" t="str">
        <f>'доходы 1'!B2:E2</f>
        <v>к решению Совета муниципального района</v>
      </c>
      <c r="C2" s="127"/>
      <c r="D2" s="127"/>
      <c r="E2" s="127"/>
      <c r="F2" s="127"/>
      <c r="G2" s="127"/>
      <c r="H2" s="127"/>
      <c r="I2" s="127"/>
      <c r="J2" s="127"/>
      <c r="K2" s="127"/>
    </row>
    <row r="3" spans="1:11" ht="18.75" customHeight="1">
      <c r="A3" s="2"/>
      <c r="B3" s="127" t="str">
        <f>'доходы 1'!B3:E3</f>
        <v> "Княжпогостский" от 21 декабря 2022 года № 290</v>
      </c>
      <c r="C3" s="127"/>
      <c r="D3" s="127"/>
      <c r="E3" s="127"/>
      <c r="F3" s="127"/>
      <c r="G3" s="127"/>
      <c r="H3" s="127"/>
      <c r="I3" s="127"/>
      <c r="J3" s="127"/>
      <c r="K3" s="127"/>
    </row>
    <row r="4" spans="1:11" ht="18.75" customHeight="1">
      <c r="A4" s="2"/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1" ht="18.75" customHeight="1">
      <c r="A5" s="2"/>
      <c r="B5" s="22"/>
      <c r="C5" s="22"/>
      <c r="D5" s="22"/>
      <c r="E5" s="22"/>
      <c r="F5" s="22"/>
      <c r="G5" s="22"/>
      <c r="H5" s="22"/>
      <c r="I5" s="22"/>
      <c r="J5" s="22"/>
      <c r="K5" s="22" t="str">
        <f>K1</f>
        <v>Приложение 4</v>
      </c>
    </row>
    <row r="6" spans="1:11" ht="18.75" customHeight="1">
      <c r="A6" s="2"/>
      <c r="B6" s="127" t="str">
        <f>'доходы 1'!B6:E6</f>
        <v>к решению Совета муниципального района</v>
      </c>
      <c r="C6" s="127"/>
      <c r="D6" s="127"/>
      <c r="E6" s="127"/>
      <c r="F6" s="127"/>
      <c r="G6" s="127"/>
      <c r="H6" s="127"/>
      <c r="I6" s="127"/>
      <c r="J6" s="127"/>
      <c r="K6" s="127"/>
    </row>
    <row r="7" spans="1:11" ht="18.75" customHeight="1">
      <c r="A7" s="2"/>
      <c r="B7" s="126" t="str">
        <f>'доходы 1'!B7:E7</f>
        <v>"Княжпогостский" от 23 декабря 2021 года № 227</v>
      </c>
      <c r="C7" s="126"/>
      <c r="D7" s="126"/>
      <c r="E7" s="126"/>
      <c r="F7" s="126"/>
      <c r="G7" s="126"/>
      <c r="H7" s="126"/>
      <c r="I7" s="126"/>
      <c r="J7" s="126"/>
      <c r="K7" s="126"/>
    </row>
    <row r="8" spans="1:9" ht="15.75" customHeight="1">
      <c r="A8" s="2"/>
      <c r="B8" s="2"/>
      <c r="C8" s="2"/>
      <c r="D8" s="2"/>
      <c r="E8" s="2"/>
      <c r="F8" s="2"/>
      <c r="G8" s="2"/>
      <c r="H8" s="2"/>
      <c r="I8" s="2"/>
    </row>
    <row r="9" spans="1:11" ht="16.5">
      <c r="A9" s="138" t="s">
        <v>80</v>
      </c>
      <c r="B9" s="139"/>
      <c r="C9" s="139"/>
      <c r="D9" s="139"/>
      <c r="E9" s="139"/>
      <c r="F9" s="139"/>
      <c r="G9" s="139"/>
      <c r="H9" s="139"/>
      <c r="I9" s="139"/>
      <c r="J9" s="140"/>
      <c r="K9" s="140"/>
    </row>
    <row r="10" spans="1:11" ht="6.75" customHeight="1">
      <c r="A10" s="138" t="s">
        <v>582</v>
      </c>
      <c r="B10" s="139"/>
      <c r="C10" s="139"/>
      <c r="D10" s="139"/>
      <c r="E10" s="139"/>
      <c r="F10" s="139"/>
      <c r="G10" s="139"/>
      <c r="H10" s="139"/>
      <c r="I10" s="139"/>
      <c r="J10" s="140"/>
      <c r="K10" s="140"/>
    </row>
    <row r="11" spans="1:11" ht="12.75">
      <c r="A11" s="140"/>
      <c r="B11" s="140"/>
      <c r="C11" s="140"/>
      <c r="D11" s="140"/>
      <c r="E11" s="140"/>
      <c r="F11" s="140"/>
      <c r="G11" s="140"/>
      <c r="H11" s="140"/>
      <c r="I11" s="140"/>
      <c r="J11" s="140"/>
      <c r="K11" s="140"/>
    </row>
    <row r="12" spans="1:9" ht="18.75">
      <c r="A12" s="2"/>
      <c r="B12" s="2"/>
      <c r="C12" s="2"/>
      <c r="D12" s="2"/>
      <c r="E12" s="2"/>
      <c r="F12" s="2"/>
      <c r="G12" s="2"/>
      <c r="H12" s="2"/>
      <c r="I12" s="3"/>
    </row>
    <row r="13" spans="1:11" ht="34.5" customHeight="1">
      <c r="A13" s="130" t="s">
        <v>81</v>
      </c>
      <c r="B13" s="131"/>
      <c r="C13" s="131"/>
      <c r="D13" s="131"/>
      <c r="E13" s="131"/>
      <c r="F13" s="131"/>
      <c r="G13" s="132"/>
      <c r="H13" s="136" t="s">
        <v>10</v>
      </c>
      <c r="I13" s="123" t="s">
        <v>26</v>
      </c>
      <c r="J13" s="124"/>
      <c r="K13" s="125"/>
    </row>
    <row r="14" spans="1:11" ht="16.5">
      <c r="A14" s="133"/>
      <c r="B14" s="134"/>
      <c r="C14" s="134"/>
      <c r="D14" s="134"/>
      <c r="E14" s="134"/>
      <c r="F14" s="134"/>
      <c r="G14" s="135"/>
      <c r="H14" s="137"/>
      <c r="I14" s="49" t="s">
        <v>259</v>
      </c>
      <c r="J14" s="50" t="s">
        <v>395</v>
      </c>
      <c r="K14" s="51" t="s">
        <v>583</v>
      </c>
    </row>
    <row r="15" spans="1:11" ht="16.5">
      <c r="A15" s="123">
        <v>1</v>
      </c>
      <c r="B15" s="128"/>
      <c r="C15" s="128"/>
      <c r="D15" s="128"/>
      <c r="E15" s="128"/>
      <c r="F15" s="128"/>
      <c r="G15" s="129"/>
      <c r="H15" s="52">
        <v>2</v>
      </c>
      <c r="I15" s="49">
        <v>3</v>
      </c>
      <c r="J15" s="49">
        <v>4</v>
      </c>
      <c r="K15" s="51">
        <v>5</v>
      </c>
    </row>
    <row r="16" spans="1:11" ht="51" customHeight="1">
      <c r="A16" s="53" t="s">
        <v>15</v>
      </c>
      <c r="B16" s="53" t="s">
        <v>13</v>
      </c>
      <c r="C16" s="53" t="s">
        <v>13</v>
      </c>
      <c r="D16" s="53" t="s">
        <v>13</v>
      </c>
      <c r="E16" s="53" t="s">
        <v>13</v>
      </c>
      <c r="F16" s="53" t="s">
        <v>14</v>
      </c>
      <c r="G16" s="53" t="s">
        <v>11</v>
      </c>
      <c r="H16" s="54" t="s">
        <v>82</v>
      </c>
      <c r="I16" s="55">
        <f>SUM(I17,I26)</f>
        <v>90985.26601999998</v>
      </c>
      <c r="J16" s="55">
        <f>SUM(J17,J26)</f>
        <v>10895.321589999949</v>
      </c>
      <c r="K16" s="55">
        <f>SUM(K17,K26)</f>
        <v>3921.745789999957</v>
      </c>
    </row>
    <row r="17" spans="1:11" ht="35.25" customHeight="1">
      <c r="A17" s="53" t="s">
        <v>15</v>
      </c>
      <c r="B17" s="53" t="s">
        <v>16</v>
      </c>
      <c r="C17" s="53" t="s">
        <v>13</v>
      </c>
      <c r="D17" s="53" t="s">
        <v>13</v>
      </c>
      <c r="E17" s="53" t="s">
        <v>13</v>
      </c>
      <c r="F17" s="53" t="s">
        <v>14</v>
      </c>
      <c r="G17" s="53" t="s">
        <v>11</v>
      </c>
      <c r="H17" s="54" t="s">
        <v>83</v>
      </c>
      <c r="I17" s="56">
        <f>SUM(I22,I19)</f>
        <v>90985.26601999998</v>
      </c>
      <c r="J17" s="56">
        <f>SUM(J22,J19)</f>
        <v>10895.321589999949</v>
      </c>
      <c r="K17" s="56">
        <f>SUM(K22,K19)</f>
        <v>3921.745789999957</v>
      </c>
    </row>
    <row r="18" spans="1:11" ht="23.25" customHeight="1">
      <c r="A18" s="53" t="s">
        <v>15</v>
      </c>
      <c r="B18" s="53" t="s">
        <v>16</v>
      </c>
      <c r="C18" s="53" t="s">
        <v>13</v>
      </c>
      <c r="D18" s="53" t="s">
        <v>13</v>
      </c>
      <c r="E18" s="53" t="s">
        <v>13</v>
      </c>
      <c r="F18" s="53" t="s">
        <v>14</v>
      </c>
      <c r="G18" s="53" t="s">
        <v>79</v>
      </c>
      <c r="H18" s="57" t="s">
        <v>84</v>
      </c>
      <c r="I18" s="56">
        <f aca="true" t="shared" si="0" ref="I18:K20">SUM(I19)</f>
        <v>-821920.75635</v>
      </c>
      <c r="J18" s="56">
        <f t="shared" si="0"/>
        <v>-662599.87211</v>
      </c>
      <c r="K18" s="56">
        <f t="shared" si="0"/>
        <v>-661161.13794</v>
      </c>
    </row>
    <row r="19" spans="1:11" ht="33.75" customHeight="1">
      <c r="A19" s="53" t="s">
        <v>15</v>
      </c>
      <c r="B19" s="53" t="s">
        <v>16</v>
      </c>
      <c r="C19" s="53" t="s">
        <v>17</v>
      </c>
      <c r="D19" s="53" t="s">
        <v>13</v>
      </c>
      <c r="E19" s="53" t="s">
        <v>13</v>
      </c>
      <c r="F19" s="53" t="s">
        <v>14</v>
      </c>
      <c r="G19" s="53" t="s">
        <v>79</v>
      </c>
      <c r="H19" s="57" t="s">
        <v>85</v>
      </c>
      <c r="I19" s="56">
        <f t="shared" si="0"/>
        <v>-821920.75635</v>
      </c>
      <c r="J19" s="56">
        <f t="shared" si="0"/>
        <v>-662599.87211</v>
      </c>
      <c r="K19" s="56">
        <f t="shared" si="0"/>
        <v>-661161.13794</v>
      </c>
    </row>
    <row r="20" spans="1:11" ht="34.5" customHeight="1">
      <c r="A20" s="53" t="s">
        <v>15</v>
      </c>
      <c r="B20" s="53" t="s">
        <v>16</v>
      </c>
      <c r="C20" s="53" t="s">
        <v>17</v>
      </c>
      <c r="D20" s="53" t="s">
        <v>15</v>
      </c>
      <c r="E20" s="53" t="s">
        <v>13</v>
      </c>
      <c r="F20" s="53" t="s">
        <v>14</v>
      </c>
      <c r="G20" s="53" t="s">
        <v>86</v>
      </c>
      <c r="H20" s="57" t="s">
        <v>87</v>
      </c>
      <c r="I20" s="56">
        <f t="shared" si="0"/>
        <v>-821920.75635</v>
      </c>
      <c r="J20" s="56">
        <f t="shared" si="0"/>
        <v>-662599.87211</v>
      </c>
      <c r="K20" s="56">
        <f t="shared" si="0"/>
        <v>-661161.13794</v>
      </c>
    </row>
    <row r="21" spans="1:11" ht="54" customHeight="1">
      <c r="A21" s="53" t="s">
        <v>15</v>
      </c>
      <c r="B21" s="53" t="s">
        <v>16</v>
      </c>
      <c r="C21" s="53" t="s">
        <v>17</v>
      </c>
      <c r="D21" s="53" t="s">
        <v>15</v>
      </c>
      <c r="E21" s="53" t="s">
        <v>16</v>
      </c>
      <c r="F21" s="53" t="s">
        <v>14</v>
      </c>
      <c r="G21" s="53" t="s">
        <v>86</v>
      </c>
      <c r="H21" s="57" t="s">
        <v>88</v>
      </c>
      <c r="I21" s="58">
        <f>-'доходы 1'!C199</f>
        <v>-821920.75635</v>
      </c>
      <c r="J21" s="58">
        <f>-'доходы 1'!D199</f>
        <v>-662599.87211</v>
      </c>
      <c r="K21" s="58">
        <f>-'доходы 1'!E199</f>
        <v>-661161.13794</v>
      </c>
    </row>
    <row r="22" spans="1:11" ht="34.5" customHeight="1">
      <c r="A22" s="53" t="s">
        <v>15</v>
      </c>
      <c r="B22" s="53" t="s">
        <v>16</v>
      </c>
      <c r="C22" s="53" t="s">
        <v>13</v>
      </c>
      <c r="D22" s="53" t="s">
        <v>13</v>
      </c>
      <c r="E22" s="53" t="s">
        <v>13</v>
      </c>
      <c r="F22" s="53" t="s">
        <v>14</v>
      </c>
      <c r="G22" s="53" t="s">
        <v>51</v>
      </c>
      <c r="H22" s="57" t="s">
        <v>89</v>
      </c>
      <c r="I22" s="56">
        <f>SUM(I23)</f>
        <v>912906.02237</v>
      </c>
      <c r="J22" s="56">
        <f>J23</f>
        <v>673495.1937</v>
      </c>
      <c r="K22" s="56">
        <f>K23</f>
        <v>665082.88373</v>
      </c>
    </row>
    <row r="23" spans="1:11" ht="34.5" customHeight="1">
      <c r="A23" s="53" t="s">
        <v>15</v>
      </c>
      <c r="B23" s="53" t="s">
        <v>16</v>
      </c>
      <c r="C23" s="53" t="s">
        <v>17</v>
      </c>
      <c r="D23" s="53" t="s">
        <v>13</v>
      </c>
      <c r="E23" s="53" t="s">
        <v>13</v>
      </c>
      <c r="F23" s="53" t="s">
        <v>14</v>
      </c>
      <c r="G23" s="53" t="s">
        <v>51</v>
      </c>
      <c r="H23" s="57" t="s">
        <v>90</v>
      </c>
      <c r="I23" s="56">
        <f>SUM(I24)</f>
        <v>912906.02237</v>
      </c>
      <c r="J23" s="56">
        <f>SUM(J24)</f>
        <v>673495.1937</v>
      </c>
      <c r="K23" s="56">
        <f>SUM(K24)</f>
        <v>665082.88373</v>
      </c>
    </row>
    <row r="24" spans="1:11" ht="33.75" customHeight="1">
      <c r="A24" s="53" t="s">
        <v>15</v>
      </c>
      <c r="B24" s="53" t="s">
        <v>16</v>
      </c>
      <c r="C24" s="53" t="s">
        <v>17</v>
      </c>
      <c r="D24" s="53" t="s">
        <v>15</v>
      </c>
      <c r="E24" s="53" t="s">
        <v>13</v>
      </c>
      <c r="F24" s="53" t="s">
        <v>14</v>
      </c>
      <c r="G24" s="53" t="s">
        <v>91</v>
      </c>
      <c r="H24" s="57" t="s">
        <v>92</v>
      </c>
      <c r="I24" s="56">
        <f>SUM(I25)</f>
        <v>912906.02237</v>
      </c>
      <c r="J24" s="56">
        <f>SUM(J25)</f>
        <v>673495.1937</v>
      </c>
      <c r="K24" s="56">
        <f>SUM(K25)</f>
        <v>665082.88373</v>
      </c>
    </row>
    <row r="25" spans="1:11" ht="51" customHeight="1">
      <c r="A25" s="53" t="s">
        <v>15</v>
      </c>
      <c r="B25" s="53" t="s">
        <v>16</v>
      </c>
      <c r="C25" s="53" t="s">
        <v>17</v>
      </c>
      <c r="D25" s="53" t="s">
        <v>15</v>
      </c>
      <c r="E25" s="53" t="s">
        <v>16</v>
      </c>
      <c r="F25" s="53" t="s">
        <v>14</v>
      </c>
      <c r="G25" s="53" t="s">
        <v>91</v>
      </c>
      <c r="H25" s="57" t="s">
        <v>93</v>
      </c>
      <c r="I25" s="56">
        <f>'программные 2'!D14</f>
        <v>912906.02237</v>
      </c>
      <c r="J25" s="56">
        <f>'программные 2'!E14</f>
        <v>673495.1937</v>
      </c>
      <c r="K25" s="56">
        <f>'программные 2'!F14</f>
        <v>665082.88373</v>
      </c>
    </row>
    <row r="26" spans="1:11" ht="56.25" hidden="1">
      <c r="A26" s="4" t="s">
        <v>15</v>
      </c>
      <c r="B26" s="4" t="s">
        <v>27</v>
      </c>
      <c r="C26" s="4" t="s">
        <v>13</v>
      </c>
      <c r="D26" s="4" t="s">
        <v>13</v>
      </c>
      <c r="E26" s="4" t="s">
        <v>13</v>
      </c>
      <c r="F26" s="4" t="s">
        <v>14</v>
      </c>
      <c r="G26" s="4" t="s">
        <v>11</v>
      </c>
      <c r="H26" s="5" t="s">
        <v>94</v>
      </c>
      <c r="I26" s="6">
        <f>SUM(I27,I30)</f>
        <v>0</v>
      </c>
      <c r="J26" s="14"/>
      <c r="K26" s="14"/>
    </row>
    <row r="27" spans="1:9" ht="56.25" hidden="1">
      <c r="A27" s="4" t="s">
        <v>15</v>
      </c>
      <c r="B27" s="4" t="s">
        <v>27</v>
      </c>
      <c r="C27" s="4" t="s">
        <v>52</v>
      </c>
      <c r="D27" s="4" t="s">
        <v>13</v>
      </c>
      <c r="E27" s="4" t="s">
        <v>13</v>
      </c>
      <c r="F27" s="4" t="s">
        <v>14</v>
      </c>
      <c r="G27" s="4" t="s">
        <v>11</v>
      </c>
      <c r="H27" s="7" t="s">
        <v>95</v>
      </c>
      <c r="I27" s="6">
        <f>SUM(I28)</f>
        <v>0</v>
      </c>
    </row>
    <row r="28" spans="1:9" ht="117" customHeight="1" hidden="1">
      <c r="A28" s="4" t="s">
        <v>15</v>
      </c>
      <c r="B28" s="4" t="s">
        <v>27</v>
      </c>
      <c r="C28" s="4" t="s">
        <v>52</v>
      </c>
      <c r="D28" s="4" t="s">
        <v>13</v>
      </c>
      <c r="E28" s="4" t="s">
        <v>13</v>
      </c>
      <c r="F28" s="4" t="s">
        <v>14</v>
      </c>
      <c r="G28" s="4" t="s">
        <v>41</v>
      </c>
      <c r="H28" s="7" t="s">
        <v>96</v>
      </c>
      <c r="I28" s="6">
        <f>SUM(I29)</f>
        <v>0</v>
      </c>
    </row>
    <row r="29" spans="1:9" ht="122.25" customHeight="1" hidden="1">
      <c r="A29" s="4" t="s">
        <v>15</v>
      </c>
      <c r="B29" s="4" t="s">
        <v>27</v>
      </c>
      <c r="C29" s="4" t="s">
        <v>52</v>
      </c>
      <c r="D29" s="4" t="s">
        <v>13</v>
      </c>
      <c r="E29" s="4" t="s">
        <v>16</v>
      </c>
      <c r="F29" s="4" t="s">
        <v>14</v>
      </c>
      <c r="G29" s="4" t="s">
        <v>97</v>
      </c>
      <c r="H29" s="7" t="s">
        <v>98</v>
      </c>
      <c r="I29" s="6">
        <v>0</v>
      </c>
    </row>
    <row r="30" spans="1:9" ht="56.25" hidden="1">
      <c r="A30" s="4" t="s">
        <v>15</v>
      </c>
      <c r="B30" s="4" t="s">
        <v>27</v>
      </c>
      <c r="C30" s="4" t="s">
        <v>16</v>
      </c>
      <c r="D30" s="4" t="s">
        <v>13</v>
      </c>
      <c r="E30" s="4" t="s">
        <v>13</v>
      </c>
      <c r="F30" s="4" t="s">
        <v>14</v>
      </c>
      <c r="G30" s="4" t="s">
        <v>11</v>
      </c>
      <c r="H30" s="7" t="s">
        <v>99</v>
      </c>
      <c r="I30" s="6">
        <f>SUM(I31)</f>
        <v>0</v>
      </c>
    </row>
    <row r="31" spans="1:9" ht="56.25" hidden="1">
      <c r="A31" s="4" t="s">
        <v>15</v>
      </c>
      <c r="B31" s="4" t="s">
        <v>27</v>
      </c>
      <c r="C31" s="4" t="s">
        <v>16</v>
      </c>
      <c r="D31" s="4" t="s">
        <v>13</v>
      </c>
      <c r="E31" s="4" t="s">
        <v>13</v>
      </c>
      <c r="F31" s="4" t="s">
        <v>14</v>
      </c>
      <c r="G31" s="4" t="s">
        <v>51</v>
      </c>
      <c r="H31" s="7" t="s">
        <v>100</v>
      </c>
      <c r="I31" s="6">
        <f>SUM(I32)</f>
        <v>0</v>
      </c>
    </row>
    <row r="32" spans="1:9" ht="93.75" hidden="1">
      <c r="A32" s="4" t="s">
        <v>15</v>
      </c>
      <c r="B32" s="4" t="s">
        <v>27</v>
      </c>
      <c r="C32" s="4" t="s">
        <v>16</v>
      </c>
      <c r="D32" s="4" t="s">
        <v>15</v>
      </c>
      <c r="E32" s="4" t="s">
        <v>16</v>
      </c>
      <c r="F32" s="4" t="s">
        <v>14</v>
      </c>
      <c r="G32" s="4" t="s">
        <v>101</v>
      </c>
      <c r="H32" s="7" t="s">
        <v>102</v>
      </c>
      <c r="I32" s="8"/>
    </row>
    <row r="33" spans="1:9" ht="15.75" customHeight="1">
      <c r="A33" s="9"/>
      <c r="B33" s="9"/>
      <c r="C33" s="9"/>
      <c r="D33" s="9"/>
      <c r="E33" s="9"/>
      <c r="F33" s="9"/>
      <c r="G33" s="9"/>
      <c r="H33" s="10"/>
      <c r="I33" s="11"/>
    </row>
    <row r="34" spans="1:9" ht="12.75">
      <c r="A34" s="12"/>
      <c r="B34" s="12"/>
      <c r="C34" s="12"/>
      <c r="D34" s="12"/>
      <c r="E34" s="12"/>
      <c r="F34" s="12"/>
      <c r="G34" s="12"/>
      <c r="H34" s="1"/>
      <c r="I34" s="13"/>
    </row>
  </sheetData>
  <sheetProtection/>
  <mergeCells count="10">
    <mergeCell ref="I13:K13"/>
    <mergeCell ref="B7:K7"/>
    <mergeCell ref="B2:K2"/>
    <mergeCell ref="B3:K3"/>
    <mergeCell ref="B6:K6"/>
    <mergeCell ref="A15:G15"/>
    <mergeCell ref="A13:G14"/>
    <mergeCell ref="H13:H14"/>
    <mergeCell ref="A10:K11"/>
    <mergeCell ref="A9:K9"/>
  </mergeCells>
  <printOptions/>
  <pageMargins left="0.7086614173228347" right="0.7086614173228347" top="0.7480314960629921" bottom="0.7480314960629921" header="0.31496062992125984" footer="0.31496062992125984"/>
  <pageSetup firstPageNumber="52" useFirstPageNumber="1" fitToHeight="1" fitToWidth="1" horizontalDpi="600" verticalDpi="600" orientation="portrait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23"/>
  <sheetViews>
    <sheetView view="pageBreakPreview" zoomScaleSheetLayoutView="100" zoomScalePageLayoutView="0" workbookViewId="0" topLeftCell="A1">
      <selection activeCell="E1" sqref="E1"/>
    </sheetView>
  </sheetViews>
  <sheetFormatPr defaultColWidth="9.00390625" defaultRowHeight="12.75"/>
  <cols>
    <col min="1" max="1" width="50.00390625" style="31" customWidth="1"/>
    <col min="2" max="4" width="19.75390625" style="27" customWidth="1"/>
    <col min="5" max="16384" width="9.125" style="27" customWidth="1"/>
  </cols>
  <sheetData>
    <row r="1" spans="1:4" ht="18.75" customHeight="1">
      <c r="A1" s="26"/>
      <c r="B1" s="26"/>
      <c r="C1" s="26"/>
      <c r="D1" s="26" t="s">
        <v>578</v>
      </c>
    </row>
    <row r="2" spans="1:4" ht="18.75" customHeight="1">
      <c r="A2" s="26"/>
      <c r="B2" s="113" t="str">
        <f>'доходы 1'!B2:E2</f>
        <v>к решению Совета муниципального района</v>
      </c>
      <c r="C2" s="113"/>
      <c r="D2" s="113"/>
    </row>
    <row r="3" spans="1:4" ht="18.75" customHeight="1">
      <c r="A3" s="26"/>
      <c r="B3" s="113" t="str">
        <f>'доходы 1'!B3:E3</f>
        <v> "Княжпогостский" от 21 декабря 2022 года № 290</v>
      </c>
      <c r="C3" s="113"/>
      <c r="D3" s="113"/>
    </row>
    <row r="4" spans="1:4" ht="18.75" customHeight="1">
      <c r="A4" s="26"/>
      <c r="B4" s="26"/>
      <c r="C4" s="26"/>
      <c r="D4" s="26"/>
    </row>
    <row r="5" spans="1:4" ht="18.75" customHeight="1">
      <c r="A5" s="112" t="s">
        <v>572</v>
      </c>
      <c r="B5" s="112"/>
      <c r="C5" s="112"/>
      <c r="D5" s="112"/>
    </row>
    <row r="6" spans="1:4" ht="18.75" customHeight="1">
      <c r="A6" s="28"/>
      <c r="B6" s="113" t="str">
        <f>'доходы 1'!B6:E6</f>
        <v>к решению Совета муниципального района</v>
      </c>
      <c r="C6" s="113"/>
      <c r="D6" s="113"/>
    </row>
    <row r="7" spans="1:4" ht="18.75" customHeight="1">
      <c r="A7" s="28"/>
      <c r="B7" s="113" t="str">
        <f>'доходы 1'!B7:E7</f>
        <v>"Княжпогостский" от 23 декабря 2021 года № 227</v>
      </c>
      <c r="C7" s="113"/>
      <c r="D7" s="113"/>
    </row>
    <row r="8" spans="1:4" ht="18.75" customHeight="1">
      <c r="A8" s="26"/>
      <c r="B8" s="26"/>
      <c r="C8" s="26"/>
      <c r="D8" s="26"/>
    </row>
    <row r="9" spans="1:4" ht="18.75" customHeight="1">
      <c r="A9" s="26"/>
      <c r="B9" s="112" t="s">
        <v>707</v>
      </c>
      <c r="C9" s="112"/>
      <c r="D9" s="112"/>
    </row>
    <row r="10" spans="1:4" ht="15.75" customHeight="1">
      <c r="A10" s="141"/>
      <c r="B10" s="141"/>
      <c r="C10" s="29"/>
      <c r="D10" s="30"/>
    </row>
    <row r="11" spans="1:4" ht="18.75" customHeight="1">
      <c r="A11" s="142" t="s">
        <v>556</v>
      </c>
      <c r="B11" s="142"/>
      <c r="C11" s="142"/>
      <c r="D11" s="142"/>
    </row>
    <row r="12" spans="1:4" ht="41.25" customHeight="1">
      <c r="A12" s="143" t="s">
        <v>708</v>
      </c>
      <c r="B12" s="144"/>
      <c r="C12" s="144"/>
      <c r="D12" s="144"/>
    </row>
    <row r="13" spans="1:4" ht="12.75" customHeight="1">
      <c r="A13" s="59"/>
      <c r="B13" s="30"/>
      <c r="C13" s="30"/>
      <c r="D13" s="30"/>
    </row>
    <row r="14" spans="1:4" ht="19.5" customHeight="1">
      <c r="A14" s="145" t="s">
        <v>557</v>
      </c>
      <c r="B14" s="147" t="s">
        <v>558</v>
      </c>
      <c r="C14" s="148"/>
      <c r="D14" s="149"/>
    </row>
    <row r="15" spans="1:4" ht="27" customHeight="1">
      <c r="A15" s="146"/>
      <c r="B15" s="60" t="s">
        <v>259</v>
      </c>
      <c r="C15" s="61" t="s">
        <v>395</v>
      </c>
      <c r="D15" s="61" t="s">
        <v>583</v>
      </c>
    </row>
    <row r="16" spans="1:4" ht="18.75">
      <c r="A16" s="62" t="s">
        <v>559</v>
      </c>
      <c r="B16" s="63">
        <f>B18+B19+B20+B21+B22+B23</f>
        <v>9071.000619999999</v>
      </c>
      <c r="C16" s="63">
        <f>SUM(C18:C22)</f>
        <v>5</v>
      </c>
      <c r="D16" s="63">
        <f>SUM(D18:D22)</f>
        <v>5</v>
      </c>
    </row>
    <row r="17" spans="1:4" ht="9" customHeight="1">
      <c r="A17" s="64"/>
      <c r="B17" s="65"/>
      <c r="C17" s="66"/>
      <c r="D17" s="66"/>
    </row>
    <row r="18" spans="1:4" ht="18.75">
      <c r="A18" s="67" t="s">
        <v>709</v>
      </c>
      <c r="B18" s="68">
        <f>678.245+110+35+12+170-7.18893-92.87814</f>
        <v>905.17793</v>
      </c>
      <c r="C18" s="69">
        <v>1</v>
      </c>
      <c r="D18" s="69">
        <v>1</v>
      </c>
    </row>
    <row r="19" spans="1:4" ht="18.75">
      <c r="A19" s="67" t="s">
        <v>710</v>
      </c>
      <c r="B19" s="68">
        <f>552.125+5.5-1.1942-130.2078</f>
        <v>426.22299999999996</v>
      </c>
      <c r="C19" s="69">
        <v>1</v>
      </c>
      <c r="D19" s="69">
        <v>1</v>
      </c>
    </row>
    <row r="20" spans="1:4" ht="18.75">
      <c r="A20" s="67" t="s">
        <v>711</v>
      </c>
      <c r="B20" s="68">
        <f>479.023+6.5+6.5+159.29298+13-65.13871-48.13</f>
        <v>551.0472700000001</v>
      </c>
      <c r="C20" s="69">
        <v>1</v>
      </c>
      <c r="D20" s="69">
        <v>1</v>
      </c>
    </row>
    <row r="21" spans="1:4" ht="18.75">
      <c r="A21" s="70" t="s">
        <v>712</v>
      </c>
      <c r="B21" s="69">
        <f>3529.489+335+200+400-2.20794</f>
        <v>4462.281059999999</v>
      </c>
      <c r="C21" s="69">
        <v>1</v>
      </c>
      <c r="D21" s="69">
        <v>1</v>
      </c>
    </row>
    <row r="22" spans="1:4" ht="18.75">
      <c r="A22" s="67" t="s">
        <v>713</v>
      </c>
      <c r="B22" s="68">
        <f>1780.344+199.1+199.68757-20.94297</f>
        <v>2158.1886</v>
      </c>
      <c r="C22" s="69">
        <v>1</v>
      </c>
      <c r="D22" s="69">
        <v>1</v>
      </c>
    </row>
    <row r="23" spans="1:4" ht="18.75">
      <c r="A23" s="67" t="s">
        <v>714</v>
      </c>
      <c r="B23" s="68">
        <f>501.423+15.5+4+47.15976</f>
        <v>568.08276</v>
      </c>
      <c r="C23" s="69">
        <v>0</v>
      </c>
      <c r="D23" s="69">
        <v>0</v>
      </c>
    </row>
  </sheetData>
  <sheetProtection/>
  <mergeCells count="11">
    <mergeCell ref="A10:B10"/>
    <mergeCell ref="A11:D11"/>
    <mergeCell ref="A12:D12"/>
    <mergeCell ref="A14:A15"/>
    <mergeCell ref="B14:D14"/>
    <mergeCell ref="B2:D2"/>
    <mergeCell ref="B3:D3"/>
    <mergeCell ref="A5:D5"/>
    <mergeCell ref="B6:D6"/>
    <mergeCell ref="B7:D7"/>
    <mergeCell ref="B9:D9"/>
  </mergeCells>
  <printOptions/>
  <pageMargins left="0.7" right="0.7" top="0.75" bottom="0.75" header="0.3" footer="0.3"/>
  <pageSetup fitToHeight="0" fitToWidth="1" horizontalDpi="600" verticalDpi="6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47"/>
  <sheetViews>
    <sheetView view="pageBreakPreview" zoomScaleSheetLayoutView="100" zoomScalePageLayoutView="0" workbookViewId="0" topLeftCell="A1">
      <selection activeCell="K1" sqref="K1"/>
    </sheetView>
  </sheetViews>
  <sheetFormatPr defaultColWidth="14.125" defaultRowHeight="12.75"/>
  <cols>
    <col min="1" max="1" width="42.125" style="31" customWidth="1"/>
    <col min="2" max="10" width="13.75390625" style="27" customWidth="1"/>
    <col min="11" max="254" width="9.125" style="27" customWidth="1"/>
    <col min="255" max="255" width="38.375" style="27" customWidth="1"/>
    <col min="256" max="16384" width="14.125" style="27" customWidth="1"/>
  </cols>
  <sheetData>
    <row r="1" spans="1:10" s="30" customFormat="1" ht="18.75" customHeight="1">
      <c r="A1" s="26"/>
      <c r="B1" s="26"/>
      <c r="C1" s="26"/>
      <c r="D1" s="26"/>
      <c r="E1" s="29"/>
      <c r="F1" s="29"/>
      <c r="G1" s="29"/>
      <c r="H1" s="29"/>
      <c r="I1" s="29"/>
      <c r="J1" s="29" t="s">
        <v>560</v>
      </c>
    </row>
    <row r="2" spans="1:10" s="30" customFormat="1" ht="18.75" customHeight="1">
      <c r="A2" s="26"/>
      <c r="B2" s="113" t="str">
        <f>'доходы 1'!B2:E2</f>
        <v>к решению Совета муниципального района</v>
      </c>
      <c r="C2" s="113"/>
      <c r="D2" s="113"/>
      <c r="E2" s="113"/>
      <c r="F2" s="113"/>
      <c r="G2" s="113"/>
      <c r="H2" s="113"/>
      <c r="I2" s="113"/>
      <c r="J2" s="113"/>
    </row>
    <row r="3" spans="1:10" s="30" customFormat="1" ht="18.75" customHeight="1">
      <c r="A3" s="26"/>
      <c r="B3" s="113" t="str">
        <f>'доходы 1'!B3:E3</f>
        <v> "Княжпогостский" от 21 декабря 2022 года № 290</v>
      </c>
      <c r="C3" s="113"/>
      <c r="D3" s="113"/>
      <c r="E3" s="113"/>
      <c r="F3" s="113"/>
      <c r="G3" s="113"/>
      <c r="H3" s="113"/>
      <c r="I3" s="113"/>
      <c r="J3" s="113"/>
    </row>
    <row r="4" spans="1:4" s="30" customFormat="1" ht="18.75" customHeight="1">
      <c r="A4" s="26"/>
      <c r="B4" s="26"/>
      <c r="C4" s="26"/>
      <c r="D4" s="26"/>
    </row>
    <row r="5" spans="1:10" s="30" customFormat="1" ht="18.75" customHeight="1">
      <c r="A5" s="112" t="s">
        <v>572</v>
      </c>
      <c r="B5" s="112"/>
      <c r="C5" s="112"/>
      <c r="D5" s="112"/>
      <c r="E5" s="112"/>
      <c r="F5" s="112"/>
      <c r="G5" s="112"/>
      <c r="H5" s="112"/>
      <c r="I5" s="112"/>
      <c r="J5" s="112"/>
    </row>
    <row r="6" spans="1:10" s="30" customFormat="1" ht="18.75" customHeight="1">
      <c r="A6" s="28"/>
      <c r="B6" s="113" t="str">
        <f>'доходы 1'!B6:E6</f>
        <v>к решению Совета муниципального района</v>
      </c>
      <c r="C6" s="113"/>
      <c r="D6" s="113"/>
      <c r="E6" s="113"/>
      <c r="F6" s="113"/>
      <c r="G6" s="113"/>
      <c r="H6" s="113"/>
      <c r="I6" s="113"/>
      <c r="J6" s="113"/>
    </row>
    <row r="7" spans="1:10" s="30" customFormat="1" ht="18.75" customHeight="1">
      <c r="A7" s="28"/>
      <c r="B7" s="113" t="str">
        <f>'доходы 1'!B7:E7</f>
        <v>"Княжпогостский" от 23 декабря 2021 года № 227</v>
      </c>
      <c r="C7" s="113"/>
      <c r="D7" s="113"/>
      <c r="E7" s="113"/>
      <c r="F7" s="113"/>
      <c r="G7" s="113"/>
      <c r="H7" s="113"/>
      <c r="I7" s="113"/>
      <c r="J7" s="113"/>
    </row>
    <row r="8" spans="1:4" s="30" customFormat="1" ht="18.75" customHeight="1">
      <c r="A8" s="28"/>
      <c r="B8" s="26"/>
      <c r="C8" s="26"/>
      <c r="D8" s="26"/>
    </row>
    <row r="9" spans="1:10" ht="18.75">
      <c r="A9" s="29"/>
      <c r="B9" s="141" t="s">
        <v>822</v>
      </c>
      <c r="C9" s="141"/>
      <c r="D9" s="141"/>
      <c r="E9" s="150"/>
      <c r="F9" s="150"/>
      <c r="G9" s="150"/>
      <c r="H9" s="150"/>
      <c r="I9" s="150"/>
      <c r="J9" s="150"/>
    </row>
    <row r="10" spans="1:4" ht="18.75">
      <c r="A10" s="29"/>
      <c r="B10" s="29"/>
      <c r="C10" s="141"/>
      <c r="D10" s="141"/>
    </row>
    <row r="11" spans="1:10" ht="18.75">
      <c r="A11" s="142" t="s">
        <v>823</v>
      </c>
      <c r="B11" s="142"/>
      <c r="C11" s="142"/>
      <c r="D11" s="142"/>
      <c r="E11" s="150"/>
      <c r="F11" s="150"/>
      <c r="G11" s="150"/>
      <c r="H11" s="150"/>
      <c r="I11" s="150"/>
      <c r="J11" s="150"/>
    </row>
    <row r="12" spans="1:10" ht="12.75">
      <c r="A12" s="143" t="s">
        <v>824</v>
      </c>
      <c r="B12" s="143"/>
      <c r="C12" s="143"/>
      <c r="D12" s="143"/>
      <c r="E12" s="151"/>
      <c r="F12" s="151"/>
      <c r="G12" s="151"/>
      <c r="H12" s="151"/>
      <c r="I12" s="151"/>
      <c r="J12" s="151"/>
    </row>
    <row r="13" spans="1:10" ht="46.5" customHeight="1">
      <c r="A13" s="151"/>
      <c r="B13" s="151"/>
      <c r="C13" s="151"/>
      <c r="D13" s="151"/>
      <c r="E13" s="151"/>
      <c r="F13" s="151"/>
      <c r="G13" s="151"/>
      <c r="H13" s="151"/>
      <c r="I13" s="151"/>
      <c r="J13" s="151"/>
    </row>
    <row r="14" spans="1:4" ht="12.75">
      <c r="A14" s="80"/>
      <c r="B14" s="80"/>
      <c r="C14" s="80"/>
      <c r="D14" s="80"/>
    </row>
    <row r="15" spans="1:10" ht="16.5">
      <c r="A15" s="152" t="s">
        <v>557</v>
      </c>
      <c r="B15" s="123" t="s">
        <v>558</v>
      </c>
      <c r="C15" s="155"/>
      <c r="D15" s="155"/>
      <c r="E15" s="155"/>
      <c r="F15" s="155"/>
      <c r="G15" s="155"/>
      <c r="H15" s="155"/>
      <c r="I15" s="155"/>
      <c r="J15" s="156"/>
    </row>
    <row r="16" spans="1:10" ht="16.5">
      <c r="A16" s="153"/>
      <c r="B16" s="157" t="s">
        <v>259</v>
      </c>
      <c r="C16" s="124"/>
      <c r="D16" s="125"/>
      <c r="E16" s="157" t="s">
        <v>395</v>
      </c>
      <c r="F16" s="124"/>
      <c r="G16" s="125"/>
      <c r="H16" s="157" t="s">
        <v>583</v>
      </c>
      <c r="I16" s="124"/>
      <c r="J16" s="125"/>
    </row>
    <row r="17" spans="1:10" ht="102">
      <c r="A17" s="154"/>
      <c r="B17" s="81" t="s">
        <v>825</v>
      </c>
      <c r="C17" s="82" t="s">
        <v>826</v>
      </c>
      <c r="D17" s="82" t="s">
        <v>827</v>
      </c>
      <c r="E17" s="81" t="s">
        <v>825</v>
      </c>
      <c r="F17" s="82" t="s">
        <v>826</v>
      </c>
      <c r="G17" s="82" t="s">
        <v>827</v>
      </c>
      <c r="H17" s="81" t="s">
        <v>825</v>
      </c>
      <c r="I17" s="82" t="s">
        <v>826</v>
      </c>
      <c r="J17" s="82" t="s">
        <v>827</v>
      </c>
    </row>
    <row r="18" spans="1:10" ht="18.75">
      <c r="A18" s="83" t="s">
        <v>559</v>
      </c>
      <c r="B18" s="84">
        <f>C18+D18</f>
        <v>205.15700000000004</v>
      </c>
      <c r="C18" s="84">
        <f>SUM(C20:C28)</f>
        <v>16.256999999999998</v>
      </c>
      <c r="D18" s="84">
        <f>SUM(D20:D28)</f>
        <v>188.90000000000003</v>
      </c>
      <c r="E18" s="84">
        <f>F18+G18</f>
        <v>203.61599999999999</v>
      </c>
      <c r="F18" s="84">
        <f>SUM(F20:F28)</f>
        <v>16.116</v>
      </c>
      <c r="G18" s="84">
        <f>SUM(G20:G28)</f>
        <v>187.5</v>
      </c>
      <c r="H18" s="84">
        <f>I18+J18</f>
        <v>203.61599999999999</v>
      </c>
      <c r="I18" s="84">
        <f>SUM(I20:I28)</f>
        <v>16.116</v>
      </c>
      <c r="J18" s="84">
        <f>SUM(J20:J28)</f>
        <v>187.5</v>
      </c>
    </row>
    <row r="19" spans="1:10" ht="18.75">
      <c r="A19" s="85"/>
      <c r="B19" s="86"/>
      <c r="C19" s="86"/>
      <c r="D19" s="87"/>
      <c r="E19" s="86"/>
      <c r="F19" s="86"/>
      <c r="G19" s="87"/>
      <c r="H19" s="86"/>
      <c r="I19" s="86"/>
      <c r="J19" s="87"/>
    </row>
    <row r="20" spans="1:10" ht="18.75">
      <c r="A20" s="85" t="s">
        <v>571</v>
      </c>
      <c r="B20" s="86">
        <f>C20+D20</f>
        <v>22.796999999999997</v>
      </c>
      <c r="C20" s="86">
        <f>1.773+0.034</f>
        <v>1.807</v>
      </c>
      <c r="D20" s="87">
        <f>20.378+0.612</f>
        <v>20.99</v>
      </c>
      <c r="E20" s="86">
        <f>F20+G20</f>
        <v>22.625</v>
      </c>
      <c r="F20" s="86">
        <v>1.791</v>
      </c>
      <c r="G20" s="87">
        <v>20.834</v>
      </c>
      <c r="H20" s="87">
        <f>I20+J20</f>
        <v>22.625</v>
      </c>
      <c r="I20" s="86">
        <v>1.791</v>
      </c>
      <c r="J20" s="87">
        <v>20.834</v>
      </c>
    </row>
    <row r="21" spans="1:10" ht="18.75">
      <c r="A21" s="85" t="s">
        <v>735</v>
      </c>
      <c r="B21" s="86">
        <f aca="true" t="shared" si="0" ref="B21:B27">C21+D21</f>
        <v>22.796</v>
      </c>
      <c r="C21" s="86">
        <f>1.773+0.034</f>
        <v>1.807</v>
      </c>
      <c r="D21" s="87">
        <f>20.378+0.611</f>
        <v>20.989</v>
      </c>
      <c r="E21" s="86">
        <f aca="true" t="shared" si="1" ref="E21:E28">F21+G21</f>
        <v>22.625</v>
      </c>
      <c r="F21" s="86">
        <v>1.791</v>
      </c>
      <c r="G21" s="87">
        <v>20.834</v>
      </c>
      <c r="H21" s="87">
        <f aca="true" t="shared" si="2" ref="H21:H28">I21+J21</f>
        <v>22.625</v>
      </c>
      <c r="I21" s="86">
        <v>1.791</v>
      </c>
      <c r="J21" s="87">
        <v>20.834</v>
      </c>
    </row>
    <row r="22" spans="1:10" ht="18.75">
      <c r="A22" s="85" t="s">
        <v>713</v>
      </c>
      <c r="B22" s="86">
        <f t="shared" si="0"/>
        <v>22.795</v>
      </c>
      <c r="C22" s="86">
        <f>1.773+0.033</f>
        <v>1.8059999999999998</v>
      </c>
      <c r="D22" s="87">
        <f>20.378+0.611</f>
        <v>20.989</v>
      </c>
      <c r="E22" s="86">
        <f t="shared" si="1"/>
        <v>22.624</v>
      </c>
      <c r="F22" s="86">
        <v>1.791</v>
      </c>
      <c r="G22" s="87">
        <v>20.833</v>
      </c>
      <c r="H22" s="87">
        <f t="shared" si="2"/>
        <v>22.624</v>
      </c>
      <c r="I22" s="86">
        <v>1.791</v>
      </c>
      <c r="J22" s="87">
        <v>20.833</v>
      </c>
    </row>
    <row r="23" spans="1:10" ht="18.75">
      <c r="A23" s="85" t="s">
        <v>711</v>
      </c>
      <c r="B23" s="86">
        <f t="shared" si="0"/>
        <v>22.794</v>
      </c>
      <c r="C23" s="86">
        <f>1.773+0.033</f>
        <v>1.8059999999999998</v>
      </c>
      <c r="D23" s="87">
        <f>20.377+0.611</f>
        <v>20.988</v>
      </c>
      <c r="E23" s="86">
        <f t="shared" si="1"/>
        <v>22.622999999999998</v>
      </c>
      <c r="F23" s="86">
        <v>1.79</v>
      </c>
      <c r="G23" s="87">
        <v>20.833</v>
      </c>
      <c r="H23" s="87">
        <f t="shared" si="2"/>
        <v>22.622999999999998</v>
      </c>
      <c r="I23" s="86">
        <v>1.79</v>
      </c>
      <c r="J23" s="87">
        <v>20.833</v>
      </c>
    </row>
    <row r="24" spans="1:10" ht="18.75">
      <c r="A24" s="85" t="s">
        <v>714</v>
      </c>
      <c r="B24" s="86">
        <f t="shared" si="0"/>
        <v>22.795</v>
      </c>
      <c r="C24" s="86">
        <f>1.773+0.033</f>
        <v>1.8059999999999998</v>
      </c>
      <c r="D24" s="87">
        <f>20.378+0.611</f>
        <v>20.989</v>
      </c>
      <c r="E24" s="86">
        <f t="shared" si="1"/>
        <v>22.624</v>
      </c>
      <c r="F24" s="86">
        <v>1.791</v>
      </c>
      <c r="G24" s="87">
        <v>20.833</v>
      </c>
      <c r="H24" s="87">
        <f t="shared" si="2"/>
        <v>22.624</v>
      </c>
      <c r="I24" s="86">
        <v>1.791</v>
      </c>
      <c r="J24" s="87">
        <v>20.833</v>
      </c>
    </row>
    <row r="25" spans="1:10" ht="18.75">
      <c r="A25" s="85" t="s">
        <v>715</v>
      </c>
      <c r="B25" s="86">
        <f t="shared" si="0"/>
        <v>22.795</v>
      </c>
      <c r="C25" s="86">
        <f>1.773+0.033</f>
        <v>1.8059999999999998</v>
      </c>
      <c r="D25" s="87">
        <f>20.378+0.611</f>
        <v>20.989</v>
      </c>
      <c r="E25" s="86">
        <f t="shared" si="1"/>
        <v>22.624</v>
      </c>
      <c r="F25" s="86">
        <v>1.791</v>
      </c>
      <c r="G25" s="87">
        <v>20.833</v>
      </c>
      <c r="H25" s="87">
        <f t="shared" si="2"/>
        <v>22.624</v>
      </c>
      <c r="I25" s="86">
        <v>1.791</v>
      </c>
      <c r="J25" s="87">
        <v>20.833</v>
      </c>
    </row>
    <row r="26" spans="1:10" ht="18.75">
      <c r="A26" s="85" t="s">
        <v>828</v>
      </c>
      <c r="B26" s="86">
        <f t="shared" si="0"/>
        <v>22.794</v>
      </c>
      <c r="C26" s="86">
        <f>1.773+0.033</f>
        <v>1.8059999999999998</v>
      </c>
      <c r="D26" s="87">
        <f>20.377+0.611</f>
        <v>20.988</v>
      </c>
      <c r="E26" s="86">
        <f t="shared" si="1"/>
        <v>22.622999999999998</v>
      </c>
      <c r="F26" s="86">
        <v>1.79</v>
      </c>
      <c r="G26" s="87">
        <v>20.833</v>
      </c>
      <c r="H26" s="87">
        <f t="shared" si="2"/>
        <v>22.622999999999998</v>
      </c>
      <c r="I26" s="86">
        <v>1.79</v>
      </c>
      <c r="J26" s="87">
        <v>20.833</v>
      </c>
    </row>
    <row r="27" spans="1:10" ht="18.75" customHeight="1">
      <c r="A27" s="85" t="s">
        <v>712</v>
      </c>
      <c r="B27" s="86">
        <f t="shared" si="0"/>
        <v>22.796</v>
      </c>
      <c r="C27" s="86">
        <f>1.773+0.034</f>
        <v>1.807</v>
      </c>
      <c r="D27" s="87">
        <f>20.378+0.611</f>
        <v>20.989</v>
      </c>
      <c r="E27" s="86">
        <f t="shared" si="1"/>
        <v>22.625</v>
      </c>
      <c r="F27" s="86">
        <v>1.791</v>
      </c>
      <c r="G27" s="87">
        <v>20.834</v>
      </c>
      <c r="H27" s="87">
        <f t="shared" si="2"/>
        <v>22.625</v>
      </c>
      <c r="I27" s="86">
        <v>1.791</v>
      </c>
      <c r="J27" s="87">
        <v>20.834</v>
      </c>
    </row>
    <row r="28" spans="1:10" ht="18.75">
      <c r="A28" s="88" t="s">
        <v>709</v>
      </c>
      <c r="B28" s="89">
        <f>C28+D28</f>
        <v>22.795</v>
      </c>
      <c r="C28" s="89">
        <f>1.773+0.033</f>
        <v>1.8059999999999998</v>
      </c>
      <c r="D28" s="90">
        <f>20.378+0.611</f>
        <v>20.989</v>
      </c>
      <c r="E28" s="89">
        <f t="shared" si="1"/>
        <v>22.622999999999998</v>
      </c>
      <c r="F28" s="89">
        <v>1.79</v>
      </c>
      <c r="G28" s="90">
        <v>20.833</v>
      </c>
      <c r="H28" s="90">
        <f t="shared" si="2"/>
        <v>22.622999999999998</v>
      </c>
      <c r="I28" s="89">
        <v>1.79</v>
      </c>
      <c r="J28" s="90">
        <v>20.833</v>
      </c>
    </row>
    <row r="29" spans="1:4" ht="18.75">
      <c r="A29" s="91"/>
      <c r="B29" s="30"/>
      <c r="C29" s="30"/>
      <c r="D29" s="30"/>
    </row>
    <row r="30" ht="15.75">
      <c r="A30" s="93"/>
    </row>
    <row r="31" ht="15.75">
      <c r="A31" s="93"/>
    </row>
    <row r="32" ht="15.75">
      <c r="A32" s="93"/>
    </row>
    <row r="33" ht="15.75">
      <c r="A33" s="93"/>
    </row>
    <row r="34" ht="15.75">
      <c r="A34" s="93"/>
    </row>
    <row r="35" ht="15.75">
      <c r="A35" s="92"/>
    </row>
    <row r="36" ht="15.75">
      <c r="A36" s="92"/>
    </row>
    <row r="37" ht="15.75">
      <c r="A37" s="93"/>
    </row>
    <row r="38" ht="15.75">
      <c r="A38" s="93"/>
    </row>
    <row r="39" ht="15.75">
      <c r="A39" s="92"/>
    </row>
    <row r="40" ht="15.75">
      <c r="A40" s="92"/>
    </row>
    <row r="41" ht="15.75">
      <c r="A41" s="92"/>
    </row>
    <row r="42" ht="15.75">
      <c r="A42" s="92"/>
    </row>
    <row r="43" ht="15.75">
      <c r="A43" s="92"/>
    </row>
    <row r="44" ht="15.75">
      <c r="A44" s="92"/>
    </row>
    <row r="45" ht="15.75">
      <c r="A45" s="92"/>
    </row>
    <row r="46" ht="15.75">
      <c r="A46" s="94"/>
    </row>
    <row r="47" ht="15.75">
      <c r="A47" s="95"/>
    </row>
  </sheetData>
  <sheetProtection/>
  <mergeCells count="14">
    <mergeCell ref="A15:A17"/>
    <mergeCell ref="B15:J15"/>
    <mergeCell ref="B16:D16"/>
    <mergeCell ref="E16:G16"/>
    <mergeCell ref="H16:J16"/>
    <mergeCell ref="B6:J6"/>
    <mergeCell ref="B9:J9"/>
    <mergeCell ref="C10:D10"/>
    <mergeCell ref="B2:J2"/>
    <mergeCell ref="B3:J3"/>
    <mergeCell ref="A5:J5"/>
    <mergeCell ref="B7:J7"/>
    <mergeCell ref="A11:J11"/>
    <mergeCell ref="A12:J13"/>
  </mergeCells>
  <printOptions/>
  <pageMargins left="0.7" right="0.7" top="0.75" bottom="0.75" header="0.3" footer="0.3"/>
  <pageSetup fitToHeight="1" fitToWidth="1"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18"/>
  <sheetViews>
    <sheetView view="pageBreakPreview" zoomScaleSheetLayoutView="100" zoomScalePageLayoutView="0" workbookViewId="0" topLeftCell="A1">
      <selection activeCell="E1" sqref="E1"/>
    </sheetView>
  </sheetViews>
  <sheetFormatPr defaultColWidth="9.00390625" defaultRowHeight="12.75"/>
  <cols>
    <col min="1" max="1" width="50.00390625" style="31" customWidth="1"/>
    <col min="2" max="4" width="19.75390625" style="27" customWidth="1"/>
    <col min="5" max="16384" width="9.125" style="27" customWidth="1"/>
  </cols>
  <sheetData>
    <row r="1" spans="1:4" ht="18.75" customHeight="1">
      <c r="A1" s="26"/>
      <c r="B1" s="26"/>
      <c r="C1" s="26"/>
      <c r="D1" s="26" t="s">
        <v>572</v>
      </c>
    </row>
    <row r="2" spans="1:4" ht="18.75" customHeight="1">
      <c r="A2" s="26"/>
      <c r="B2" s="113" t="str">
        <f>'доходы 1'!B2:E2</f>
        <v>к решению Совета муниципального района</v>
      </c>
      <c r="C2" s="113"/>
      <c r="D2" s="113"/>
    </row>
    <row r="3" spans="1:4" ht="18.75" customHeight="1">
      <c r="A3" s="26"/>
      <c r="B3" s="113" t="str">
        <f>'доходы 1'!B3:E3</f>
        <v> "Княжпогостский" от 21 декабря 2022 года № 290</v>
      </c>
      <c r="C3" s="113"/>
      <c r="D3" s="113"/>
    </row>
    <row r="4" spans="1:4" ht="18.75" customHeight="1">
      <c r="A4" s="26"/>
      <c r="B4" s="26"/>
      <c r="C4" s="26"/>
      <c r="D4" s="26"/>
    </row>
    <row r="5" spans="1:4" ht="18.75" customHeight="1">
      <c r="A5" s="112" t="s">
        <v>572</v>
      </c>
      <c r="B5" s="112"/>
      <c r="C5" s="112"/>
      <c r="D5" s="112"/>
    </row>
    <row r="6" spans="1:4" ht="18.75" customHeight="1">
      <c r="A6" s="28"/>
      <c r="B6" s="113" t="str">
        <f>'[1]доходы 1'!B6:E6</f>
        <v>к решению Совета муниципального района</v>
      </c>
      <c r="C6" s="113"/>
      <c r="D6" s="113"/>
    </row>
    <row r="7" spans="1:4" ht="18.75" customHeight="1">
      <c r="A7" s="28"/>
      <c r="B7" s="113" t="str">
        <f>'[1]доходы 1'!B7:E7</f>
        <v>"Княжпогостский" от 23 декабря 2021 года № 227</v>
      </c>
      <c r="C7" s="113"/>
      <c r="D7" s="113"/>
    </row>
    <row r="8" spans="1:4" ht="18.75" customHeight="1">
      <c r="A8" s="26"/>
      <c r="B8" s="26"/>
      <c r="C8" s="26"/>
      <c r="D8" s="26"/>
    </row>
    <row r="9" spans="1:4" ht="18.75" customHeight="1">
      <c r="A9" s="26"/>
      <c r="B9" s="112" t="s">
        <v>829</v>
      </c>
      <c r="C9" s="112"/>
      <c r="D9" s="112"/>
    </row>
    <row r="10" spans="1:4" ht="15.75" customHeight="1">
      <c r="A10" s="141"/>
      <c r="B10" s="141"/>
      <c r="C10" s="29"/>
      <c r="D10" s="30"/>
    </row>
    <row r="11" spans="1:4" ht="18.75" customHeight="1">
      <c r="A11" s="142" t="s">
        <v>556</v>
      </c>
      <c r="B11" s="142"/>
      <c r="C11" s="142"/>
      <c r="D11" s="142"/>
    </row>
    <row r="12" spans="1:4" ht="39.75" customHeight="1">
      <c r="A12" s="158" t="s">
        <v>830</v>
      </c>
      <c r="B12" s="158"/>
      <c r="C12" s="158"/>
      <c r="D12" s="158"/>
    </row>
    <row r="13" spans="1:4" ht="12.75" customHeight="1">
      <c r="A13" s="79"/>
      <c r="B13" s="79"/>
      <c r="C13" s="79"/>
      <c r="D13" s="79"/>
    </row>
    <row r="14" spans="1:4" ht="19.5" customHeight="1">
      <c r="A14" s="159" t="s">
        <v>557</v>
      </c>
      <c r="B14" s="160" t="s">
        <v>558</v>
      </c>
      <c r="C14" s="160"/>
      <c r="D14" s="160"/>
    </row>
    <row r="15" spans="1:4" ht="27" customHeight="1">
      <c r="A15" s="159"/>
      <c r="B15" s="96" t="s">
        <v>259</v>
      </c>
      <c r="C15" s="96" t="s">
        <v>395</v>
      </c>
      <c r="D15" s="96" t="s">
        <v>583</v>
      </c>
    </row>
    <row r="16" spans="1:4" ht="18.75">
      <c r="A16" s="97" t="s">
        <v>559</v>
      </c>
      <c r="B16" s="98">
        <f>SUM(B18:B19)</f>
        <v>200</v>
      </c>
      <c r="C16" s="98">
        <f>SUM(C18:C19)</f>
        <v>0</v>
      </c>
      <c r="D16" s="98">
        <f>SUM(D18:D19)</f>
        <v>0</v>
      </c>
    </row>
    <row r="17" spans="1:4" ht="9" customHeight="1">
      <c r="A17" s="99"/>
      <c r="B17" s="100"/>
      <c r="C17" s="100"/>
      <c r="D17" s="101"/>
    </row>
    <row r="18" spans="1:4" ht="18.75">
      <c r="A18" s="102" t="s">
        <v>571</v>
      </c>
      <c r="B18" s="103">
        <f>380-180</f>
        <v>200</v>
      </c>
      <c r="C18" s="103">
        <v>0</v>
      </c>
      <c r="D18" s="104">
        <v>0</v>
      </c>
    </row>
  </sheetData>
  <sheetProtection/>
  <mergeCells count="11">
    <mergeCell ref="A14:A15"/>
    <mergeCell ref="B14:D14"/>
    <mergeCell ref="B9:D9"/>
    <mergeCell ref="B7:D7"/>
    <mergeCell ref="B2:D2"/>
    <mergeCell ref="B3:D3"/>
    <mergeCell ref="A11:D11"/>
    <mergeCell ref="A12:D12"/>
    <mergeCell ref="A5:D5"/>
    <mergeCell ref="B6:D6"/>
    <mergeCell ref="A10:B10"/>
  </mergeCells>
  <printOptions/>
  <pageMargins left="0.7" right="0.7" top="0.75" bottom="0.75" header="0.3" footer="0.3"/>
  <pageSetup fitToHeight="0" fitToWidth="1" horizontalDpi="600" verticalDpi="600" orientation="portrait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22"/>
  <sheetViews>
    <sheetView view="pageBreakPreview" zoomScaleSheetLayoutView="100" zoomScalePageLayoutView="0" workbookViewId="0" topLeftCell="A1">
      <selection activeCell="E1" sqref="E1"/>
    </sheetView>
  </sheetViews>
  <sheetFormatPr defaultColWidth="9.00390625" defaultRowHeight="12.75"/>
  <cols>
    <col min="1" max="1" width="50.00390625" style="31" customWidth="1"/>
    <col min="2" max="4" width="19.75390625" style="27" customWidth="1"/>
    <col min="5" max="16384" width="9.125" style="27" customWidth="1"/>
  </cols>
  <sheetData>
    <row r="1" spans="1:4" ht="18.75" customHeight="1">
      <c r="A1" s="26"/>
      <c r="B1" s="26"/>
      <c r="C1" s="26"/>
      <c r="D1" s="26" t="s">
        <v>716</v>
      </c>
    </row>
    <row r="2" spans="1:4" ht="18.75" customHeight="1">
      <c r="A2" s="26"/>
      <c r="B2" s="113" t="str">
        <f>'доходы 1'!B2:E2</f>
        <v>к решению Совета муниципального района</v>
      </c>
      <c r="C2" s="113"/>
      <c r="D2" s="113"/>
    </row>
    <row r="3" spans="1:4" ht="18.75" customHeight="1">
      <c r="A3" s="26"/>
      <c r="B3" s="113" t="str">
        <f>'доходы 1'!B3:E3</f>
        <v> "Княжпогостский" от 21 декабря 2022 года № 290</v>
      </c>
      <c r="C3" s="113"/>
      <c r="D3" s="113"/>
    </row>
    <row r="4" spans="1:4" ht="18.75" customHeight="1">
      <c r="A4" s="26"/>
      <c r="B4" s="26"/>
      <c r="C4" s="26"/>
      <c r="D4" s="26"/>
    </row>
    <row r="5" spans="1:4" ht="18.75" customHeight="1">
      <c r="A5" s="112" t="s">
        <v>572</v>
      </c>
      <c r="B5" s="112"/>
      <c r="C5" s="112"/>
      <c r="D5" s="112"/>
    </row>
    <row r="6" spans="1:4" ht="18.75" customHeight="1">
      <c r="A6" s="28"/>
      <c r="B6" s="113" t="str">
        <f>'доходы 1'!B6:E6</f>
        <v>к решению Совета муниципального района</v>
      </c>
      <c r="C6" s="113"/>
      <c r="D6" s="113"/>
    </row>
    <row r="7" spans="1:4" ht="18.75" customHeight="1">
      <c r="A7" s="28"/>
      <c r="B7" s="113" t="str">
        <f>'доходы 1'!B7:E7</f>
        <v>"Княжпогостский" от 23 декабря 2021 года № 227</v>
      </c>
      <c r="C7" s="113"/>
      <c r="D7" s="113"/>
    </row>
    <row r="8" spans="1:4" ht="18.75" customHeight="1">
      <c r="A8" s="26"/>
      <c r="B8" s="26"/>
      <c r="C8" s="26"/>
      <c r="D8" s="26"/>
    </row>
    <row r="9" spans="1:4" ht="18.75" customHeight="1">
      <c r="A9" s="26"/>
      <c r="B9" s="112" t="s">
        <v>832</v>
      </c>
      <c r="C9" s="112"/>
      <c r="D9" s="112"/>
    </row>
    <row r="10" spans="1:4" ht="15.75" customHeight="1">
      <c r="A10" s="141"/>
      <c r="B10" s="141"/>
      <c r="C10" s="29"/>
      <c r="D10" s="30"/>
    </row>
    <row r="11" spans="1:4" ht="18.75" customHeight="1">
      <c r="A11" s="142" t="s">
        <v>556</v>
      </c>
      <c r="B11" s="142"/>
      <c r="C11" s="142"/>
      <c r="D11" s="142"/>
    </row>
    <row r="12" spans="1:4" ht="25.5" customHeight="1">
      <c r="A12" s="143" t="s">
        <v>831</v>
      </c>
      <c r="B12" s="144"/>
      <c r="C12" s="144"/>
      <c r="D12" s="144"/>
    </row>
    <row r="13" spans="1:4" ht="12.75" customHeight="1">
      <c r="A13" s="59"/>
      <c r="B13" s="30"/>
      <c r="C13" s="30"/>
      <c r="D13" s="30"/>
    </row>
    <row r="14" spans="1:4" ht="19.5" customHeight="1">
      <c r="A14" s="145" t="s">
        <v>557</v>
      </c>
      <c r="B14" s="147" t="s">
        <v>558</v>
      </c>
      <c r="C14" s="148"/>
      <c r="D14" s="149"/>
    </row>
    <row r="15" spans="1:4" ht="27" customHeight="1">
      <c r="A15" s="146"/>
      <c r="B15" s="60" t="s">
        <v>259</v>
      </c>
      <c r="C15" s="61" t="s">
        <v>395</v>
      </c>
      <c r="D15" s="61" t="s">
        <v>583</v>
      </c>
    </row>
    <row r="16" spans="1:4" ht="18.75">
      <c r="A16" s="62" t="s">
        <v>559</v>
      </c>
      <c r="B16" s="63">
        <f>SUM(B18:B22)</f>
        <v>2098.1756</v>
      </c>
      <c r="C16" s="63">
        <f>SUM(C18:C22)</f>
        <v>0</v>
      </c>
      <c r="D16" s="63">
        <f>SUM(D18:D22)</f>
        <v>0</v>
      </c>
    </row>
    <row r="17" spans="1:4" ht="9" customHeight="1">
      <c r="A17" s="64"/>
      <c r="B17" s="65"/>
      <c r="C17" s="66"/>
      <c r="D17" s="66"/>
    </row>
    <row r="18" spans="1:4" ht="18.75">
      <c r="A18" s="67" t="s">
        <v>571</v>
      </c>
      <c r="B18" s="68">
        <f>1738.70305+110</f>
        <v>1848.70305</v>
      </c>
      <c r="C18" s="66">
        <v>0</v>
      </c>
      <c r="D18" s="66">
        <v>0</v>
      </c>
    </row>
    <row r="19" spans="1:4" ht="18.75">
      <c r="A19" s="67" t="s">
        <v>709</v>
      </c>
      <c r="B19" s="68">
        <f>25-0.52745</f>
        <v>24.47255</v>
      </c>
      <c r="C19" s="66">
        <v>0</v>
      </c>
      <c r="D19" s="66">
        <v>0</v>
      </c>
    </row>
    <row r="20" spans="1:4" ht="18.75">
      <c r="A20" s="67" t="s">
        <v>710</v>
      </c>
      <c r="B20" s="68">
        <f>130-115</f>
        <v>15</v>
      </c>
      <c r="C20" s="66">
        <v>0</v>
      </c>
      <c r="D20" s="66">
        <v>0</v>
      </c>
    </row>
    <row r="21" spans="1:4" ht="18.75">
      <c r="A21" s="67" t="s">
        <v>713</v>
      </c>
      <c r="B21" s="68">
        <v>160</v>
      </c>
      <c r="C21" s="66">
        <v>0</v>
      </c>
      <c r="D21" s="66">
        <v>0</v>
      </c>
    </row>
    <row r="22" spans="1:4" ht="18.75">
      <c r="A22" s="67" t="s">
        <v>715</v>
      </c>
      <c r="B22" s="68">
        <v>50</v>
      </c>
      <c r="C22" s="66">
        <v>0</v>
      </c>
      <c r="D22" s="66">
        <v>0</v>
      </c>
    </row>
  </sheetData>
  <sheetProtection/>
  <mergeCells count="11">
    <mergeCell ref="A10:B10"/>
    <mergeCell ref="A11:D11"/>
    <mergeCell ref="A12:D12"/>
    <mergeCell ref="A14:A15"/>
    <mergeCell ref="B14:D14"/>
    <mergeCell ref="B2:D2"/>
    <mergeCell ref="B3:D3"/>
    <mergeCell ref="A5:D5"/>
    <mergeCell ref="B6:D6"/>
    <mergeCell ref="B7:D7"/>
    <mergeCell ref="B9:D9"/>
  </mergeCells>
  <printOptions/>
  <pageMargins left="0.7" right="0.7" top="0.75" bottom="0.75" header="0.3" footer="0.3"/>
  <pageSetup fitToHeight="0" fitToWidth="1" horizontalDpi="600" verticalDpi="600" orientation="portrait" paperSize="9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24"/>
  <sheetViews>
    <sheetView view="pageBreakPreview" zoomScaleSheetLayoutView="100" zoomScalePageLayoutView="0" workbookViewId="0" topLeftCell="A1">
      <selection activeCell="E1" sqref="E1"/>
    </sheetView>
  </sheetViews>
  <sheetFormatPr defaultColWidth="9.00390625" defaultRowHeight="12.75"/>
  <cols>
    <col min="1" max="1" width="50.00390625" style="31" customWidth="1"/>
    <col min="2" max="4" width="19.75390625" style="27" customWidth="1"/>
    <col min="5" max="16384" width="9.125" style="27" customWidth="1"/>
  </cols>
  <sheetData>
    <row r="1" spans="1:4" ht="18.75" customHeight="1">
      <c r="A1" s="26"/>
      <c r="B1" s="26"/>
      <c r="C1" s="26"/>
      <c r="D1" s="26" t="s">
        <v>833</v>
      </c>
    </row>
    <row r="2" spans="1:4" ht="18.75" customHeight="1">
      <c r="A2" s="26"/>
      <c r="B2" s="113" t="str">
        <f>'доходы 1'!B2:E2</f>
        <v>к решению Совета муниципального района</v>
      </c>
      <c r="C2" s="113"/>
      <c r="D2" s="113"/>
    </row>
    <row r="3" spans="1:4" ht="18.75" customHeight="1">
      <c r="A3" s="26"/>
      <c r="B3" s="113" t="str">
        <f>'доходы 1'!B3:E3</f>
        <v> "Княжпогостский" от 21 декабря 2022 года № 290</v>
      </c>
      <c r="C3" s="113"/>
      <c r="D3" s="113"/>
    </row>
    <row r="4" spans="1:4" ht="18.75" customHeight="1">
      <c r="A4" s="26"/>
      <c r="B4" s="26"/>
      <c r="C4" s="26"/>
      <c r="D4" s="26"/>
    </row>
    <row r="5" spans="1:4" ht="18.75" customHeight="1">
      <c r="A5" s="112" t="s">
        <v>572</v>
      </c>
      <c r="B5" s="112"/>
      <c r="C5" s="112"/>
      <c r="D5" s="112"/>
    </row>
    <row r="6" spans="1:4" ht="18.75" customHeight="1">
      <c r="A6" s="28"/>
      <c r="B6" s="113" t="str">
        <f>'доходы 1'!B6:E6</f>
        <v>к решению Совета муниципального района</v>
      </c>
      <c r="C6" s="113"/>
      <c r="D6" s="113"/>
    </row>
    <row r="7" spans="1:4" ht="18.75" customHeight="1">
      <c r="A7" s="28"/>
      <c r="B7" s="113" t="str">
        <f>'доходы 1'!B7:E7</f>
        <v>"Княжпогостский" от 23 декабря 2021 года № 227</v>
      </c>
      <c r="C7" s="113"/>
      <c r="D7" s="113"/>
    </row>
    <row r="8" spans="1:4" ht="18.75" customHeight="1">
      <c r="A8" s="26"/>
      <c r="B8" s="26"/>
      <c r="C8" s="26"/>
      <c r="D8" s="26"/>
    </row>
    <row r="9" spans="1:4" ht="18.75" customHeight="1">
      <c r="A9" s="26"/>
      <c r="B9" s="112" t="s">
        <v>717</v>
      </c>
      <c r="C9" s="112"/>
      <c r="D9" s="112"/>
    </row>
    <row r="10" spans="1:4" ht="15.75" customHeight="1">
      <c r="A10" s="141"/>
      <c r="B10" s="141"/>
      <c r="C10" s="29"/>
      <c r="D10" s="30"/>
    </row>
    <row r="11" spans="1:4" ht="18.75" customHeight="1">
      <c r="A11" s="142" t="s">
        <v>556</v>
      </c>
      <c r="B11" s="142"/>
      <c r="C11" s="142"/>
      <c r="D11" s="142"/>
    </row>
    <row r="12" spans="1:4" ht="41.25" customHeight="1">
      <c r="A12" s="143" t="s">
        <v>736</v>
      </c>
      <c r="B12" s="144"/>
      <c r="C12" s="144"/>
      <c r="D12" s="144"/>
    </row>
    <row r="13" spans="1:4" ht="12.75" customHeight="1">
      <c r="A13" s="59"/>
      <c r="B13" s="30"/>
      <c r="C13" s="30"/>
      <c r="D13" s="30"/>
    </row>
    <row r="14" spans="1:4" ht="19.5" customHeight="1">
      <c r="A14" s="145" t="s">
        <v>557</v>
      </c>
      <c r="B14" s="147" t="s">
        <v>558</v>
      </c>
      <c r="C14" s="148"/>
      <c r="D14" s="149"/>
    </row>
    <row r="15" spans="1:4" ht="27" customHeight="1">
      <c r="A15" s="146"/>
      <c r="B15" s="60" t="s">
        <v>259</v>
      </c>
      <c r="C15" s="61" t="s">
        <v>395</v>
      </c>
      <c r="D15" s="61" t="s">
        <v>583</v>
      </c>
    </row>
    <row r="16" spans="1:4" ht="18.75">
      <c r="A16" s="62" t="s">
        <v>559</v>
      </c>
      <c r="B16" s="63">
        <f>SUM(B18:B24)</f>
        <v>6262.21594</v>
      </c>
      <c r="C16" s="63">
        <f>SUM(C18:C24)</f>
        <v>0</v>
      </c>
      <c r="D16" s="63">
        <f>SUM(D18:D24)</f>
        <v>0</v>
      </c>
    </row>
    <row r="17" spans="1:4" ht="9" customHeight="1">
      <c r="A17" s="64"/>
      <c r="B17" s="65"/>
      <c r="C17" s="66"/>
      <c r="D17" s="66"/>
    </row>
    <row r="18" spans="1:4" ht="18" customHeight="1">
      <c r="A18" s="67" t="s">
        <v>571</v>
      </c>
      <c r="B18" s="68">
        <f>1250+2500</f>
        <v>3750</v>
      </c>
      <c r="C18" s="66">
        <v>0</v>
      </c>
      <c r="D18" s="66">
        <v>0</v>
      </c>
    </row>
    <row r="19" spans="1:4" ht="18" customHeight="1">
      <c r="A19" s="67" t="s">
        <v>735</v>
      </c>
      <c r="B19" s="68">
        <f>2446-1000</f>
        <v>1446</v>
      </c>
      <c r="C19" s="66">
        <v>0</v>
      </c>
      <c r="D19" s="66">
        <v>0</v>
      </c>
    </row>
    <row r="20" spans="1:4" ht="18.75">
      <c r="A20" s="67" t="s">
        <v>709</v>
      </c>
      <c r="B20" s="68">
        <f>80+80+92.87814</f>
        <v>252.87814</v>
      </c>
      <c r="C20" s="66">
        <v>0</v>
      </c>
      <c r="D20" s="66">
        <v>0</v>
      </c>
    </row>
    <row r="21" spans="1:4" ht="18.75">
      <c r="A21" s="67" t="s">
        <v>711</v>
      </c>
      <c r="B21" s="68">
        <f>50+48.13</f>
        <v>98.13</v>
      </c>
      <c r="C21" s="66">
        <v>0</v>
      </c>
      <c r="D21" s="66">
        <v>0</v>
      </c>
    </row>
    <row r="22" spans="1:4" ht="18.75">
      <c r="A22" s="67" t="s">
        <v>710</v>
      </c>
      <c r="B22" s="68">
        <f>145+130.2078</f>
        <v>275.2078</v>
      </c>
      <c r="C22" s="66">
        <v>0</v>
      </c>
      <c r="D22" s="66">
        <v>0</v>
      </c>
    </row>
    <row r="23" spans="1:4" ht="18.75">
      <c r="A23" s="67" t="s">
        <v>713</v>
      </c>
      <c r="B23" s="68">
        <f>100+240</f>
        <v>340</v>
      </c>
      <c r="C23" s="66">
        <v>0</v>
      </c>
      <c r="D23" s="66">
        <v>0</v>
      </c>
    </row>
    <row r="24" spans="1:4" ht="18.75">
      <c r="A24" s="67" t="s">
        <v>715</v>
      </c>
      <c r="B24" s="68">
        <v>100</v>
      </c>
      <c r="C24" s="66">
        <v>0</v>
      </c>
      <c r="D24" s="66">
        <v>0</v>
      </c>
    </row>
  </sheetData>
  <sheetProtection/>
  <mergeCells count="11">
    <mergeCell ref="B2:D2"/>
    <mergeCell ref="B3:D3"/>
    <mergeCell ref="A5:D5"/>
    <mergeCell ref="B6:D6"/>
    <mergeCell ref="B7:D7"/>
    <mergeCell ref="B9:D9"/>
    <mergeCell ref="A10:B10"/>
    <mergeCell ref="A11:D11"/>
    <mergeCell ref="A12:D12"/>
    <mergeCell ref="A14:A15"/>
    <mergeCell ref="B14:D14"/>
  </mergeCells>
  <printOptions/>
  <pageMargins left="0.7" right="0.7" top="0.75" bottom="0.75" header="0.3" footer="0.3"/>
  <pageSetup fitToHeight="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Sazonenko</cp:lastModifiedBy>
  <cp:lastPrinted>2022-12-22T08:01:19Z</cp:lastPrinted>
  <dcterms:created xsi:type="dcterms:W3CDTF">2006-05-15T07:22:37Z</dcterms:created>
  <dcterms:modified xsi:type="dcterms:W3CDTF">2022-12-22T08:01:45Z</dcterms:modified>
  <cp:category/>
  <cp:version/>
  <cp:contentType/>
  <cp:contentStatus/>
</cp:coreProperties>
</file>