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tabRatio="637" activeTab="1"/>
  </bookViews>
  <sheets>
    <sheet name="Прил 1 с изм." sheetId="1" r:id="rId1"/>
    <sheet name="Прил2 с изм." sheetId="2" r:id="rId2"/>
  </sheets>
  <definedNames>
    <definedName name="sub_10210" localSheetId="1">'Прил2 с изм.'!$A$20</definedName>
    <definedName name="sub_10220" localSheetId="1">'Прил2 с изм.'!$A$25</definedName>
    <definedName name="sub_1030" localSheetId="1">'Прил2 с изм.'!$A$43</definedName>
    <definedName name="sub_10310" localSheetId="1">'Прил2 с изм.'!$A$44</definedName>
    <definedName name="sub_10340" localSheetId="1">'Прил2 с изм.'!$A$50</definedName>
    <definedName name="sub_10350" localSheetId="1">'Прил2 с изм.'!$A$52</definedName>
    <definedName name="sub_170" localSheetId="1">'Прил2 с изм.'!$A$29</definedName>
    <definedName name="sub_2033" localSheetId="1">'Прил2 с изм.'!$A$48</definedName>
    <definedName name="sub_21410" localSheetId="1">'Прил2 с изм.'!$A$21</definedName>
    <definedName name="sub_2193450" localSheetId="1">'Прил2 с изм.'!$A$13</definedName>
    <definedName name="sub_343" localSheetId="1">'Прил2 с изм.'!$A$51</definedName>
    <definedName name="_xlnm.Print_Titles" localSheetId="1">'Прил2 с изм.'!$6:$12</definedName>
  </definedNames>
  <calcPr fullCalcOnLoad="1"/>
</workbook>
</file>

<file path=xl/sharedStrings.xml><?xml version="1.0" encoding="utf-8"?>
<sst xmlns="http://schemas.openxmlformats.org/spreadsheetml/2006/main" count="160" uniqueCount="105">
  <si>
    <t>Мероприятия программы "Модернизация здравоохранения в Княжпогостском районе на 2011-2012 годы"</t>
  </si>
  <si>
    <r>
      <t xml:space="preserve">Система мероприятий по реализации программы модернизации здравоохранения </t>
    </r>
    <r>
      <rPr>
        <b/>
        <sz val="8"/>
        <color indexed="18"/>
        <rFont val="Arial"/>
        <family val="2"/>
      </rPr>
      <t>в Княжпогостском районе</t>
    </r>
    <r>
      <rPr>
        <b/>
        <sz val="8.5"/>
        <color indexed="18"/>
        <rFont val="Arial"/>
        <family val="2"/>
      </rPr>
      <t xml:space="preserve"> на 2011-2012 годы</t>
    </r>
  </si>
  <si>
    <t>N п/п</t>
  </si>
  <si>
    <t>Наименование учреждения здравоохранения (стандарта медицинской помощи, мероприятия)</t>
  </si>
  <si>
    <t>2011 год</t>
  </si>
  <si>
    <t>Ожидаемые результаты</t>
  </si>
  <si>
    <t>Срок исполнения</t>
  </si>
  <si>
    <t>Ответственный исполнитель</t>
  </si>
  <si>
    <t>Предусмотрено средств (тыс.руб.)</t>
  </si>
  <si>
    <t>Всего</t>
  </si>
  <si>
    <t>в том числе средства</t>
  </si>
  <si>
    <t>ФФОМС</t>
  </si>
  <si>
    <t>конс. бюджета субъекта Российской Федерации</t>
  </si>
  <si>
    <t>ТФОМС</t>
  </si>
  <si>
    <t>Задача 1. Совершенствование инфраструктуры отрасли здравоохранения и укрепление ее материально-технической базы</t>
  </si>
  <si>
    <t>Мероприятие 1. Реформирование инфраструктуры здравоохранения с целью выравнивания возможностей получения качественной медицинской помощи городскими и сельскими жителями и повышения удовлетворенности населения медицинской помощью</t>
  </si>
  <si>
    <t>1.1. Организация отделений экстренной медицинской помощи</t>
  </si>
  <si>
    <t>1.2. Организация межрайонных центров специализированной медицинской помощи</t>
  </si>
  <si>
    <t>1.3. Развитие первичной медико-санитарной медицинской помощи</t>
  </si>
  <si>
    <t>1.4. Совершенствование организации медицинской помощи женщинам и детям</t>
  </si>
  <si>
    <t>Мероприятие 2. Приведение материально-технической базы учреждений здравоохранения в соответствие с требованиями порядков оказания медицинской помощи, а также для обеспечения безопасного устойчивого функционирования отрасли здравоохранения Княжпогостского района</t>
  </si>
  <si>
    <t>Мероприятие 2.1. Проведение капитального ремонта</t>
  </si>
  <si>
    <t>Муниципальное бюджетное учреждение "Княжпогостская центральная районная больница"</t>
  </si>
  <si>
    <t>Проведение капитального ремонта помещений Синдорской участковой больницы, инфекционного корпуса, поликлиники</t>
  </si>
  <si>
    <t>ноябрь 2012 г.</t>
  </si>
  <si>
    <t>органы местного самоуправления муниципального образования муниципального района "Княжпогостский" (по согласованию)</t>
  </si>
  <si>
    <t>Мероприятие 2.2. Приобретение оборудования</t>
  </si>
  <si>
    <t>Оснащение в соответствии с приказами Министерства здравоохранения и социального развития Российской Федерации от 2 октября 2009 г. N 808н, от 24 декабря 2010 г. N 1182н, от 15 декабря 2009 г. N 991н, от 1 июня 2010 г. N 409н, от 24 декабря 2010 г. N 1183н</t>
  </si>
  <si>
    <t>Задача 2. Внедрение современных информационных систем в здравоохранение</t>
  </si>
  <si>
    <t>Мероприятие 1. Персонифицированный учет оказанных медицинских услуг, возможность ведения электронной медицинской карты гражданина, запись к врачу в электронном виде, обмен телемедицинскими данными, а также внедрение систем электронного документооборота</t>
  </si>
  <si>
    <t>1.1. Персонифицированный учет оказания медицинских услуг, возможность ведения электронной медицинской карты</t>
  </si>
  <si>
    <t>сентябрь 2011 - декабрь 2012</t>
  </si>
  <si>
    <t>Органы местного самоуправления муниципального образования муниципального района "Княжпогостский" (по согласованию)</t>
  </si>
  <si>
    <t>1.2. Запись к врачу в электронном виде</t>
  </si>
  <si>
    <t>-</t>
  </si>
  <si>
    <t>январь 2012 - декабрь 2012</t>
  </si>
  <si>
    <t>1.3. Обмен телемедицинскими данными, внедрение систем электронного документооборота</t>
  </si>
  <si>
    <t>2.1. Ведение единого регистра медицинских работников</t>
  </si>
  <si>
    <t>100% ведение регистра медицинского персонала в электронном виде, используется федеральная система "Регистр врачей и медицинского персонала"</t>
  </si>
  <si>
    <t>В рамках функционирования РИАМС обеспечено информационное наполнение федеральной системы "Регистр врачей и медицинского персонала" данными из систем кадрового и бухгалтерского учета</t>
  </si>
  <si>
    <t>2.2. Ведение электронного паспорта медицинского учреждения</t>
  </si>
  <si>
    <t>Унифицированный учет ресурсов учреждения, подготовка и мониторинг данных для лицензирования, планирование затрат, контроль за расходованием бюджетных средств</t>
  </si>
  <si>
    <t>В рамках функционирования РИАМС обеспечено информационное наполнение федеральной системы "Регистр паспортов медицинских организаций" данными из учетных систем учреждения</t>
  </si>
  <si>
    <t>Задача 3. Внедрение стандартов оказания медицинской помощи</t>
  </si>
  <si>
    <t>Мероприятие 3.1. Поэтапный переход к оказанию медицинской помощи в соответствии со стандартами медицинской помощи, устанавливаемыми Минздравсоцразвития России*</t>
  </si>
  <si>
    <t>Оказание медицинской помощи на основании федеральных стандартов</t>
  </si>
  <si>
    <t>Ежемесячно 2011-2012 гг.</t>
  </si>
  <si>
    <t>Фонд обязательного медицинского страхования Республики Коми (по согласованию), учреждение здравоохранения (по согласованию), страховые медицинские организации (по согласованию)</t>
  </si>
  <si>
    <t>Мероприятие 3.2. Поэтапный переход к 2013 году к включению в тарифы на оплату медицинской помощи за счет ОМС расходов на оплату услуг связи, транспортных услуг, коммунальных услуг, работ и услуг по содержанию имущества, расходов на арендную плату за пользование имуществом, оплату программного обеспечения и прочих услуг, приобретение оборудования стоимостью до 100 тысяч рублей за единицу</t>
  </si>
  <si>
    <t>Совершенствование нормативной правовой базы по расширению практики перевода учреждения здравоохранения преимущественно на одноканальное финансирование через систему обязательного медицинского страхования</t>
  </si>
  <si>
    <t>Мероприятие 3.3. Организация и проведение мероприятий, направленных на подготовку специалистов с высшим медицинским образованием и повышение уровня заработной платы медицинским работникам, с целью обеспечения потребности в кадрах по основным специальностям с учетом объемов медицинской помощи по Программе государственных гарантий оказания гражданам Российской Федерации бесплатной медицинской помощи</t>
  </si>
  <si>
    <t>Обучение 4 студентов</t>
  </si>
  <si>
    <t>2011-2012 годы</t>
  </si>
  <si>
    <t>Органы местного самоуправления муниципального образования муниципального района "Княжпогостский"</t>
  </si>
  <si>
    <t>Мероприятие 3.4. Проведение диспансеризации 14-летних подростков, создание центров медико-социальной поддержки беременных, оказавшихся в трудной жизненной ситуации*</t>
  </si>
  <si>
    <t>Раннее выявление заболеваний</t>
  </si>
  <si>
    <t>Фонд обязательного медицинского страхования Республики Коми (по согласованию), учреждение здравоохранения (по согласованию)</t>
  </si>
  <si>
    <t>Мероприятие 3.5 Организация и проведение мероприятий по повышению доступности амбулаторной медицинской помощи, в том числе предоставляемой врачами-специалистами*</t>
  </si>
  <si>
    <t>3.5.1. Осуществление стимулирующих выплат врачам-специалистам и медицинским сестрам, работающим с ними</t>
  </si>
  <si>
    <t>Рост удовлетворенности амбулаторной медицинской помощью</t>
  </si>
  <si>
    <t>* При реализации задачи 3. "Внедрение стандартов оказания медицинской помощи в части мероприятий "3.1. Поэтапный переход к оказанию медицинской помощи в соответствии со стандартами медицинской помощи, устанавливаемыми Минздравсоцразвития России", "3.4. Проведение диспансеризации 14-летних подростков, создание центров медико-социальной поддержки беременных, оказавшихся в трудной жизненной ситуации", "3.5. Организация и проведение мероприятий по повышению доступности амбулаторной медицинской помощи, в том числе предоставляемой врачами-специалистами" допускается отклонение фактических значений объема финансового обеспечения программы от плановых показателей по медицинским организациям в пределах общего объема средств, предусмотренного на реализацию мероприятия.</t>
  </si>
  <si>
    <t>2.1.1</t>
  </si>
  <si>
    <t>2.2.1</t>
  </si>
  <si>
    <t>1.1.1</t>
  </si>
  <si>
    <t>1.2.1</t>
  </si>
  <si>
    <t>1.3.1</t>
  </si>
  <si>
    <t>3.1.1</t>
  </si>
  <si>
    <t>3.2.1</t>
  </si>
  <si>
    <t>3.3.1</t>
  </si>
  <si>
    <t>3.4.1</t>
  </si>
  <si>
    <t>3.5.1.1</t>
  </si>
  <si>
    <t>2012 год</t>
  </si>
  <si>
    <t>Мероприятие 2. Ведение единого регистра медицинских работников, электронного паспорта медицинского учреждения и паспорта системы здравоохранения Княжпогостского района</t>
  </si>
  <si>
    <t>Итого по задаче 1.</t>
  </si>
  <si>
    <t>Итого по задаче 2.</t>
  </si>
  <si>
    <t>Итого по задаче 3.</t>
  </si>
  <si>
    <t>Всего по программе</t>
  </si>
  <si>
    <t xml:space="preserve">республиканский бюджет </t>
  </si>
  <si>
    <t>муниципальный бюджет</t>
  </si>
  <si>
    <t xml:space="preserve">Проведение капитального ремонта разводки системы отопления хирургического и терапевтического корпусов </t>
  </si>
  <si>
    <t>2.1.2</t>
  </si>
  <si>
    <t>2.1.3</t>
  </si>
  <si>
    <t>2.1.4</t>
  </si>
  <si>
    <t>Паспорт программы "Модернизация здравоохранения в Княжпогостском районе на 2011-2012 годы"</t>
  </si>
  <si>
    <t>Наименование задачи</t>
  </si>
  <si>
    <t>2011 год</t>
  </si>
  <si>
    <t>1. Совершенствование инфраструктуры отрасли здравоохранения и укрепление ее материально-технической базы</t>
  </si>
  <si>
    <t>2. Внедрение современных информационных систем в здравоохранение</t>
  </si>
  <si>
    <t>3. Внедрение стандартов оказания медицинской помощи</t>
  </si>
  <si>
    <t>Итого на 2011 год</t>
  </si>
  <si>
    <t>Итого на 2012 год</t>
  </si>
  <si>
    <t>Объемы и источники финансирования программы</t>
  </si>
  <si>
    <t>в том числе средства:</t>
  </si>
  <si>
    <t xml:space="preserve">Проведение капитального ремонта кровли основного корпуса, системы вентиляции, канализации и отопления, приемно-диагностического покоя хирургического корпуса, пищеблока </t>
  </si>
  <si>
    <t>Приобретение 44 АРМ, 2 серверов, обеспечение средствами защиты информации, построение ЛВС, подключение к корпоративной сети и региональному информационному ресурсу, внедрение МИС, ведение персонифицированного учета медицинских услуг, информационное наполнение федеральной системы ведения ЭМК первичными данными, интеграция с федеральным компонентом</t>
  </si>
  <si>
    <t>3% записи на прием к врачу в электронном виде (от общего объема посещений), интеграция с федеральным компонентом</t>
  </si>
  <si>
    <t>ЭДО медицинских данных производится в рамках функционирования РИАМС, иной документооборот - в рамках единой системы ЭДО РК, интеграция с федеральным компонентом</t>
  </si>
  <si>
    <t>декабрь 2012 г.</t>
  </si>
  <si>
    <t>в том числе на оснащение отделения скорой медицинской помощи системой мониторинга и управления санитарным транспортом и санитарного автотранспорта навигационной аппаратурой на базе GLONASS/GPS</t>
  </si>
  <si>
    <t>Оснащение диспетчерской, 6 автомобилей бортовой аппаратурой спутниковой навигации</t>
  </si>
  <si>
    <t>"Приложение №1 к постановлению администрации</t>
  </si>
  <si>
    <t>муниципального района "Княжпогостский" от 19 мая 2011г. №298</t>
  </si>
  <si>
    <t>"Приложение №2 к постановлению администрации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</si>
  <si>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от  25 марта 2013г. №160  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</si>
  <si>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от  25 марта 2013г. №160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</si>
</sst>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[Red]#,##0.00"/>
  </numFmts>
  <fonts count="28">
    <font>
      <sz val="11"/>
      <color indexed="8"/>
      <name val="Calibri"/>
      <family val="2"/>
    </font>
    <font>
      <b/>
      <sz val="8.5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2"/>
      <color indexed="1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4" fillId="0" borderId="10" xfId="0" applyFont="1" applyBorder="1" applyAlignment="1">
      <alignment vertical="center" wrapText="1"/>
    </xf>
    <xf numFmtId="0" fontId="7" fillId="0" borderId="10" xfId="42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44444" TargetMode="External" /><Relationship Id="rId2" Type="http://schemas.openxmlformats.org/officeDocument/2006/relationships/hyperlink" Target="sub_44444" TargetMode="External" /><Relationship Id="rId3" Type="http://schemas.openxmlformats.org/officeDocument/2006/relationships/hyperlink" Target="sub_44444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8"/>
  <sheetViews>
    <sheetView zoomScalePageLayoutView="0" workbookViewId="0" topLeftCell="A1">
      <selection activeCell="D1" sqref="D1:G1"/>
    </sheetView>
  </sheetViews>
  <sheetFormatPr defaultColWidth="9.140625" defaultRowHeight="15"/>
  <cols>
    <col min="2" max="2" width="23.28125" style="3" customWidth="1"/>
    <col min="3" max="3" width="14.57421875" style="0" customWidth="1"/>
    <col min="4" max="4" width="11.7109375" style="0" customWidth="1"/>
    <col min="5" max="5" width="19.00390625" style="0" customWidth="1"/>
    <col min="6" max="6" width="17.7109375" style="0" customWidth="1"/>
    <col min="7" max="7" width="11.8515625" style="0" customWidth="1"/>
  </cols>
  <sheetData>
    <row r="1" spans="1:7" ht="64.5" customHeight="1">
      <c r="A1" s="5"/>
      <c r="B1" s="6"/>
      <c r="C1" s="5"/>
      <c r="D1" s="33" t="s">
        <v>103</v>
      </c>
      <c r="E1" s="33"/>
      <c r="F1" s="33"/>
      <c r="G1" s="33"/>
    </row>
    <row r="2" spans="1:7" ht="15.75">
      <c r="A2" s="5"/>
      <c r="B2" s="6"/>
      <c r="C2" s="5"/>
      <c r="D2" s="5" t="s">
        <v>100</v>
      </c>
      <c r="E2" s="5"/>
      <c r="F2" s="5"/>
      <c r="G2" s="5"/>
    </row>
    <row r="3" spans="1:7" ht="15.75">
      <c r="A3" s="5"/>
      <c r="B3" s="6"/>
      <c r="C3" s="5"/>
      <c r="D3" s="5" t="s">
        <v>101</v>
      </c>
      <c r="E3" s="5"/>
      <c r="F3" s="5"/>
      <c r="G3" s="5"/>
    </row>
    <row r="4" spans="1:7" ht="42.75" customHeight="1">
      <c r="A4" s="34" t="s">
        <v>83</v>
      </c>
      <c r="B4" s="34"/>
      <c r="C4" s="34"/>
      <c r="D4" s="34"/>
      <c r="E4" s="34"/>
      <c r="F4" s="34"/>
      <c r="G4" s="34"/>
    </row>
    <row r="5" spans="1:7" ht="15.75">
      <c r="A5" s="5"/>
      <c r="B5" s="6"/>
      <c r="C5" s="5"/>
      <c r="D5" s="5"/>
      <c r="E5" s="5"/>
      <c r="F5" s="5"/>
      <c r="G5" s="5"/>
    </row>
    <row r="6" spans="1:7" s="4" customFormat="1" ht="19.5" customHeight="1">
      <c r="A6" s="35" t="s">
        <v>91</v>
      </c>
      <c r="B6" s="30" t="s">
        <v>84</v>
      </c>
      <c r="C6" s="30" t="s">
        <v>9</v>
      </c>
      <c r="D6" s="30" t="s">
        <v>92</v>
      </c>
      <c r="E6" s="30"/>
      <c r="F6" s="30"/>
      <c r="G6" s="30"/>
    </row>
    <row r="7" spans="1:7" ht="35.25" customHeight="1">
      <c r="A7" s="35"/>
      <c r="B7" s="30"/>
      <c r="C7" s="30"/>
      <c r="D7" s="30" t="s">
        <v>11</v>
      </c>
      <c r="E7" s="30" t="s">
        <v>12</v>
      </c>
      <c r="F7" s="30"/>
      <c r="G7" s="30" t="s">
        <v>13</v>
      </c>
    </row>
    <row r="8" spans="1:7" ht="31.5">
      <c r="A8" s="35"/>
      <c r="B8" s="30"/>
      <c r="C8" s="30"/>
      <c r="D8" s="30"/>
      <c r="E8" s="27" t="s">
        <v>77</v>
      </c>
      <c r="F8" s="27" t="s">
        <v>78</v>
      </c>
      <c r="G8" s="30"/>
    </row>
    <row r="9" spans="1:7" ht="15.75">
      <c r="A9" s="35"/>
      <c r="B9" s="31" t="s">
        <v>85</v>
      </c>
      <c r="C9" s="31"/>
      <c r="D9" s="31"/>
      <c r="E9" s="31"/>
      <c r="F9" s="31"/>
      <c r="G9" s="31"/>
    </row>
    <row r="10" spans="1:7" ht="110.25" customHeight="1">
      <c r="A10" s="35"/>
      <c r="B10" s="23" t="s">
        <v>86</v>
      </c>
      <c r="C10" s="24">
        <v>15699.46</v>
      </c>
      <c r="D10" s="24">
        <v>15384.46</v>
      </c>
      <c r="E10" s="24">
        <v>0</v>
      </c>
      <c r="F10" s="24">
        <v>315</v>
      </c>
      <c r="G10" s="24">
        <v>0</v>
      </c>
    </row>
    <row r="11" spans="1:7" ht="63">
      <c r="A11" s="35"/>
      <c r="B11" s="23" t="s">
        <v>87</v>
      </c>
      <c r="C11" s="24">
        <f>D11+E11+F11+G11</f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47.25">
      <c r="A12" s="35"/>
      <c r="B12" s="23" t="s">
        <v>88</v>
      </c>
      <c r="C12" s="24">
        <f>D12+E12+F12+G12</f>
        <v>7941.549999999999</v>
      </c>
      <c r="D12" s="24">
        <v>4943.66</v>
      </c>
      <c r="E12" s="24">
        <v>131.2</v>
      </c>
      <c r="F12" s="24">
        <v>0</v>
      </c>
      <c r="G12" s="24">
        <v>2866.69</v>
      </c>
    </row>
    <row r="13" spans="1:7" ht="15.75">
      <c r="A13" s="35"/>
      <c r="B13" s="25" t="s">
        <v>89</v>
      </c>
      <c r="C13" s="26">
        <f>SUM(C10:C12)</f>
        <v>23641.01</v>
      </c>
      <c r="D13" s="26">
        <f>SUM(D10:D12)</f>
        <v>20328.12</v>
      </c>
      <c r="E13" s="26">
        <f>SUM(E10:E12)</f>
        <v>131.2</v>
      </c>
      <c r="F13" s="26">
        <f>SUM(F10:F12)</f>
        <v>315</v>
      </c>
      <c r="G13" s="26">
        <f>SUM(G10:G12)</f>
        <v>2866.69</v>
      </c>
    </row>
    <row r="14" spans="1:7" ht="15.75">
      <c r="A14" s="35"/>
      <c r="B14" s="32" t="s">
        <v>71</v>
      </c>
      <c r="C14" s="32"/>
      <c r="D14" s="32"/>
      <c r="E14" s="32"/>
      <c r="F14" s="32"/>
      <c r="G14" s="32"/>
    </row>
    <row r="15" spans="1:7" ht="113.25" customHeight="1">
      <c r="A15" s="35"/>
      <c r="B15" s="23" t="s">
        <v>86</v>
      </c>
      <c r="C15" s="24">
        <v>14965.17</v>
      </c>
      <c r="D15" s="24">
        <v>14950.17</v>
      </c>
      <c r="E15" s="24">
        <v>0</v>
      </c>
      <c r="F15" s="24">
        <v>15</v>
      </c>
      <c r="G15" s="24">
        <v>0</v>
      </c>
    </row>
    <row r="16" spans="1:7" ht="63">
      <c r="A16" s="35"/>
      <c r="B16" s="23" t="s">
        <v>87</v>
      </c>
      <c r="C16" s="24">
        <f>D16+E16+F16+G16</f>
        <v>4133.6</v>
      </c>
      <c r="D16" s="24">
        <v>3537.6</v>
      </c>
      <c r="E16" s="24">
        <v>596</v>
      </c>
      <c r="F16" s="24">
        <v>0</v>
      </c>
      <c r="G16" s="24">
        <v>0</v>
      </c>
    </row>
    <row r="17" spans="1:7" ht="47.25">
      <c r="A17" s="35"/>
      <c r="B17" s="23" t="s">
        <v>88</v>
      </c>
      <c r="C17" s="24">
        <v>13805.42</v>
      </c>
      <c r="D17" s="24">
        <v>10007.74</v>
      </c>
      <c r="E17" s="24">
        <v>0</v>
      </c>
      <c r="F17" s="24">
        <v>0</v>
      </c>
      <c r="G17" s="24">
        <v>3797.68</v>
      </c>
    </row>
    <row r="18" spans="1:7" ht="15.75">
      <c r="A18" s="35"/>
      <c r="B18" s="7" t="s">
        <v>90</v>
      </c>
      <c r="C18" s="8">
        <v>32904.19</v>
      </c>
      <c r="D18" s="8">
        <f>SUM(D15:D17)</f>
        <v>28495.510000000002</v>
      </c>
      <c r="E18" s="8">
        <f>SUM(E15:E17)</f>
        <v>596</v>
      </c>
      <c r="F18" s="8">
        <f>SUM(F15:F17)</f>
        <v>15</v>
      </c>
      <c r="G18" s="8">
        <f>SUM(G15:G17)</f>
        <v>3797.68</v>
      </c>
    </row>
    <row r="22" ht="14.25" hidden="1"/>
    <row r="23" ht="14.25" hidden="1"/>
  </sheetData>
  <sheetProtection/>
  <mergeCells count="11">
    <mergeCell ref="D1:G1"/>
    <mergeCell ref="A4:G4"/>
    <mergeCell ref="A6:A18"/>
    <mergeCell ref="B6:B8"/>
    <mergeCell ref="C6:C8"/>
    <mergeCell ref="D6:G6"/>
    <mergeCell ref="D7:D8"/>
    <mergeCell ref="E7:F7"/>
    <mergeCell ref="G7:G8"/>
    <mergeCell ref="B9:G9"/>
    <mergeCell ref="B14:G1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8"/>
  <sheetViews>
    <sheetView tabSelected="1" zoomScale="70" zoomScaleNormal="70" zoomScalePageLayoutView="0" workbookViewId="0" topLeftCell="A1">
      <pane xSplit="1" ySplit="11" topLeftCell="F12" activePane="bottomRight" state="frozen"/>
      <selection pane="topLeft" activeCell="A15" sqref="A15:P15"/>
      <selection pane="topRight" activeCell="A15" sqref="A15:P15"/>
      <selection pane="bottomLeft" activeCell="A15" sqref="A15:P15"/>
      <selection pane="bottomRight" activeCell="I7" sqref="I7:M8"/>
    </sheetView>
  </sheetViews>
  <sheetFormatPr defaultColWidth="9.140625" defaultRowHeight="15"/>
  <cols>
    <col min="2" max="2" width="18.421875" style="0" customWidth="1"/>
    <col min="3" max="3" width="16.00390625" style="0" customWidth="1"/>
    <col min="4" max="4" width="13.7109375" style="0" customWidth="1"/>
    <col min="5" max="6" width="15.28125" style="0" customWidth="1"/>
    <col min="7" max="7" width="13.140625" style="0" customWidth="1"/>
    <col min="8" max="8" width="16.00390625" style="0" customWidth="1"/>
    <col min="9" max="9" width="12.140625" style="0" customWidth="1"/>
    <col min="10" max="10" width="12.57421875" style="0" customWidth="1"/>
    <col min="11" max="12" width="14.140625" style="0" customWidth="1"/>
    <col min="13" max="13" width="11.7109375" style="0" customWidth="1"/>
    <col min="14" max="14" width="15.8515625" style="0" customWidth="1"/>
    <col min="15" max="15" width="12.57421875" style="0" customWidth="1"/>
    <col min="16" max="16" width="16.421875" style="0" customWidth="1"/>
  </cols>
  <sheetData>
    <row r="1" spans="13:16" ht="51.75" customHeight="1">
      <c r="M1" s="33" t="s">
        <v>104</v>
      </c>
      <c r="N1" s="33"/>
      <c r="O1" s="33"/>
      <c r="P1" s="33"/>
    </row>
    <row r="2" spans="13:16" ht="26.25" customHeight="1">
      <c r="M2" s="5" t="s">
        <v>102</v>
      </c>
      <c r="N2" s="5"/>
      <c r="O2" s="5"/>
      <c r="P2" s="5"/>
    </row>
    <row r="3" spans="13:16" ht="21.75" customHeight="1">
      <c r="M3" s="5" t="s">
        <v>101</v>
      </c>
      <c r="N3" s="5"/>
      <c r="O3" s="5"/>
      <c r="P3" s="5"/>
    </row>
    <row r="4" spans="1:16" ht="24.7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ht="15">
      <c r="A5" s="1"/>
    </row>
    <row r="6" spans="1:16" ht="14.2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8.75" customHeight="1">
      <c r="A7" s="42" t="s">
        <v>2</v>
      </c>
      <c r="B7" s="42" t="s">
        <v>3</v>
      </c>
      <c r="C7" s="42" t="s">
        <v>4</v>
      </c>
      <c r="D7" s="42"/>
      <c r="E7" s="42"/>
      <c r="F7" s="42"/>
      <c r="G7" s="42"/>
      <c r="H7" s="42" t="s">
        <v>5</v>
      </c>
      <c r="I7" s="42" t="s">
        <v>71</v>
      </c>
      <c r="J7" s="42"/>
      <c r="K7" s="42"/>
      <c r="L7" s="42"/>
      <c r="M7" s="42"/>
      <c r="N7" s="42" t="s">
        <v>5</v>
      </c>
      <c r="O7" s="42" t="s">
        <v>6</v>
      </c>
      <c r="P7" s="42" t="s">
        <v>7</v>
      </c>
    </row>
    <row r="8" spans="1:16" ht="14.25">
      <c r="A8" s="42"/>
      <c r="B8" s="42"/>
      <c r="C8" s="42" t="s">
        <v>8</v>
      </c>
      <c r="D8" s="42"/>
      <c r="E8" s="42"/>
      <c r="F8" s="42"/>
      <c r="G8" s="42"/>
      <c r="H8" s="42"/>
      <c r="I8" s="42" t="s">
        <v>8</v>
      </c>
      <c r="J8" s="42"/>
      <c r="K8" s="42"/>
      <c r="L8" s="42"/>
      <c r="M8" s="42"/>
      <c r="N8" s="42"/>
      <c r="O8" s="42"/>
      <c r="P8" s="42"/>
    </row>
    <row r="9" spans="1:16" ht="14.25">
      <c r="A9" s="42"/>
      <c r="B9" s="42"/>
      <c r="C9" s="42" t="s">
        <v>9</v>
      </c>
      <c r="D9" s="42" t="s">
        <v>10</v>
      </c>
      <c r="E9" s="42"/>
      <c r="F9" s="42"/>
      <c r="G9" s="42"/>
      <c r="H9" s="42"/>
      <c r="I9" s="42" t="s">
        <v>9</v>
      </c>
      <c r="J9" s="42" t="s">
        <v>10</v>
      </c>
      <c r="K9" s="42"/>
      <c r="L9" s="42"/>
      <c r="M9" s="42"/>
      <c r="N9" s="42"/>
      <c r="O9" s="42"/>
      <c r="P9" s="42"/>
    </row>
    <row r="10" spans="1:16" ht="27.75" customHeight="1">
      <c r="A10" s="42"/>
      <c r="B10" s="42"/>
      <c r="C10" s="42"/>
      <c r="D10" s="42" t="s">
        <v>11</v>
      </c>
      <c r="E10" s="42" t="s">
        <v>12</v>
      </c>
      <c r="F10" s="42"/>
      <c r="G10" s="42" t="s">
        <v>13</v>
      </c>
      <c r="H10" s="42"/>
      <c r="I10" s="42"/>
      <c r="J10" s="42" t="s">
        <v>11</v>
      </c>
      <c r="K10" s="42" t="s">
        <v>12</v>
      </c>
      <c r="L10" s="42"/>
      <c r="M10" s="42" t="s">
        <v>13</v>
      </c>
      <c r="N10" s="42"/>
      <c r="O10" s="42"/>
      <c r="P10" s="42"/>
    </row>
    <row r="11" spans="1:16" ht="31.5" customHeight="1">
      <c r="A11" s="42"/>
      <c r="B11" s="42"/>
      <c r="C11" s="42"/>
      <c r="D11" s="42"/>
      <c r="E11" s="28" t="s">
        <v>77</v>
      </c>
      <c r="F11" s="28" t="s">
        <v>78</v>
      </c>
      <c r="G11" s="42"/>
      <c r="H11" s="42"/>
      <c r="I11" s="42"/>
      <c r="J11" s="42"/>
      <c r="K11" s="28" t="s">
        <v>77</v>
      </c>
      <c r="L11" s="28" t="s">
        <v>78</v>
      </c>
      <c r="M11" s="42"/>
      <c r="N11" s="42"/>
      <c r="O11" s="42"/>
      <c r="P11" s="42"/>
    </row>
    <row r="12" spans="1:16" ht="14.25">
      <c r="A12" s="28">
        <v>1</v>
      </c>
      <c r="B12" s="28">
        <f>A12+1</f>
        <v>2</v>
      </c>
      <c r="C12" s="28">
        <f aca="true" t="shared" si="0" ref="C12:P12">B12+1</f>
        <v>3</v>
      </c>
      <c r="D12" s="28">
        <f t="shared" si="0"/>
        <v>4</v>
      </c>
      <c r="E12" s="28">
        <f t="shared" si="0"/>
        <v>5</v>
      </c>
      <c r="F12" s="28">
        <f t="shared" si="0"/>
        <v>6</v>
      </c>
      <c r="G12" s="28">
        <f t="shared" si="0"/>
        <v>7</v>
      </c>
      <c r="H12" s="28">
        <f t="shared" si="0"/>
        <v>8</v>
      </c>
      <c r="I12" s="28">
        <f t="shared" si="0"/>
        <v>9</v>
      </c>
      <c r="J12" s="28">
        <f t="shared" si="0"/>
        <v>10</v>
      </c>
      <c r="K12" s="28">
        <f t="shared" si="0"/>
        <v>11</v>
      </c>
      <c r="L12" s="28">
        <f t="shared" si="0"/>
        <v>12</v>
      </c>
      <c r="M12" s="28">
        <f t="shared" si="0"/>
        <v>13</v>
      </c>
      <c r="N12" s="28">
        <f t="shared" si="0"/>
        <v>14</v>
      </c>
      <c r="O12" s="28">
        <f t="shared" si="0"/>
        <v>15</v>
      </c>
      <c r="P12" s="28">
        <f t="shared" si="0"/>
        <v>16</v>
      </c>
    </row>
    <row r="13" spans="1:16" ht="14.25">
      <c r="A13" s="36" t="s">
        <v>14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22.5" customHeight="1">
      <c r="A14" s="36" t="s">
        <v>15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4.25">
      <c r="A15" s="39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9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9" t="s">
        <v>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9" t="s">
        <v>19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22.5" customHeight="1">
      <c r="A19" s="36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4.25">
      <c r="A20" s="39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s="2" customFormat="1" ht="150" customHeight="1">
      <c r="A21" s="9" t="s">
        <v>61</v>
      </c>
      <c r="B21" s="10" t="s">
        <v>22</v>
      </c>
      <c r="C21" s="11">
        <f>SUM(D21:G21)</f>
        <v>8411.86</v>
      </c>
      <c r="D21" s="11">
        <v>8396.86</v>
      </c>
      <c r="E21" s="11">
        <v>0</v>
      </c>
      <c r="F21" s="11">
        <v>15</v>
      </c>
      <c r="G21" s="11">
        <v>0</v>
      </c>
      <c r="H21" s="10" t="s">
        <v>93</v>
      </c>
      <c r="I21" s="11">
        <f>SUM(J21:M21)</f>
        <v>11049.2</v>
      </c>
      <c r="J21" s="11">
        <v>11034.2</v>
      </c>
      <c r="K21" s="11">
        <v>0</v>
      </c>
      <c r="L21" s="11">
        <v>15</v>
      </c>
      <c r="M21" s="11">
        <v>0</v>
      </c>
      <c r="N21" s="10" t="s">
        <v>23</v>
      </c>
      <c r="O21" s="10" t="s">
        <v>24</v>
      </c>
      <c r="P21" s="10" t="s">
        <v>25</v>
      </c>
    </row>
    <row r="22" spans="1:16" s="2" customFormat="1" ht="105" customHeight="1">
      <c r="A22" s="9" t="s">
        <v>80</v>
      </c>
      <c r="B22" s="10" t="s">
        <v>22</v>
      </c>
      <c r="C22" s="11">
        <f>SUM(D22:G22)</f>
        <v>300</v>
      </c>
      <c r="D22" s="11">
        <v>0</v>
      </c>
      <c r="E22" s="11">
        <v>0</v>
      </c>
      <c r="F22" s="11">
        <v>300</v>
      </c>
      <c r="G22" s="11">
        <v>0</v>
      </c>
      <c r="H22" s="10" t="s">
        <v>79</v>
      </c>
      <c r="I22" s="11">
        <f>SUM(J22:M22)</f>
        <v>0</v>
      </c>
      <c r="J22" s="11">
        <v>0</v>
      </c>
      <c r="K22" s="11">
        <v>0</v>
      </c>
      <c r="L22" s="11">
        <v>0</v>
      </c>
      <c r="M22" s="11">
        <v>0</v>
      </c>
      <c r="N22" s="10"/>
      <c r="O22" s="12"/>
      <c r="P22" s="10"/>
    </row>
    <row r="23" spans="1:16" s="2" customFormat="1" ht="102.75" customHeight="1" hidden="1">
      <c r="A23" s="9" t="s">
        <v>81</v>
      </c>
      <c r="B23" s="10" t="s">
        <v>22</v>
      </c>
      <c r="C23" s="11"/>
      <c r="D23" s="11"/>
      <c r="E23" s="11"/>
      <c r="F23" s="11"/>
      <c r="G23" s="11"/>
      <c r="H23" s="10"/>
      <c r="I23" s="11">
        <f>SUM(J23:M23)</f>
        <v>0</v>
      </c>
      <c r="J23" s="11">
        <v>0</v>
      </c>
      <c r="K23" s="11">
        <v>0</v>
      </c>
      <c r="L23" s="11">
        <v>0</v>
      </c>
      <c r="M23" s="11">
        <v>0</v>
      </c>
      <c r="N23" s="10"/>
      <c r="O23" s="10"/>
      <c r="P23" s="10"/>
    </row>
    <row r="24" spans="1:16" s="2" customFormat="1" ht="120.75" customHeight="1" hidden="1">
      <c r="A24" s="9" t="s">
        <v>82</v>
      </c>
      <c r="B24" s="10" t="s">
        <v>22</v>
      </c>
      <c r="C24" s="11"/>
      <c r="D24" s="11"/>
      <c r="E24" s="11"/>
      <c r="F24" s="11"/>
      <c r="G24" s="11"/>
      <c r="H24" s="10"/>
      <c r="I24" s="11">
        <f>SUM(J24:M24)</f>
        <v>0</v>
      </c>
      <c r="J24" s="11">
        <v>0</v>
      </c>
      <c r="K24" s="11">
        <v>0</v>
      </c>
      <c r="L24" s="11">
        <v>0</v>
      </c>
      <c r="M24" s="11">
        <v>0</v>
      </c>
      <c r="N24" s="10"/>
      <c r="O24" s="10"/>
      <c r="P24" s="10"/>
    </row>
    <row r="25" spans="1:16" ht="14.25">
      <c r="A25" s="39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210" customHeight="1">
      <c r="A26" s="13" t="s">
        <v>62</v>
      </c>
      <c r="B26" s="29" t="s">
        <v>22</v>
      </c>
      <c r="C26" s="14">
        <f>SUM(D26:G26)</f>
        <v>6987.6</v>
      </c>
      <c r="D26" s="14">
        <v>6987.6</v>
      </c>
      <c r="E26" s="14">
        <v>0</v>
      </c>
      <c r="F26" s="14">
        <v>0</v>
      </c>
      <c r="G26" s="14">
        <v>0</v>
      </c>
      <c r="H26" s="28" t="s">
        <v>34</v>
      </c>
      <c r="I26" s="14">
        <v>3915.97</v>
      </c>
      <c r="J26" s="14">
        <v>3915.97</v>
      </c>
      <c r="K26" s="14">
        <v>0</v>
      </c>
      <c r="L26" s="14">
        <v>0</v>
      </c>
      <c r="M26" s="14">
        <v>0</v>
      </c>
      <c r="N26" s="29" t="s">
        <v>27</v>
      </c>
      <c r="O26" s="29" t="s">
        <v>97</v>
      </c>
      <c r="P26" s="29" t="s">
        <v>25</v>
      </c>
    </row>
    <row r="27" spans="1:16" ht="147" customHeight="1">
      <c r="A27" s="13"/>
      <c r="B27" s="29" t="s">
        <v>98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28" t="s">
        <v>34</v>
      </c>
      <c r="I27" s="14">
        <v>386.18</v>
      </c>
      <c r="J27" s="14">
        <v>386.18</v>
      </c>
      <c r="K27" s="14">
        <v>0</v>
      </c>
      <c r="L27" s="14">
        <v>0</v>
      </c>
      <c r="M27" s="14">
        <v>0</v>
      </c>
      <c r="N27" s="29" t="s">
        <v>99</v>
      </c>
      <c r="O27" s="29" t="s">
        <v>97</v>
      </c>
      <c r="P27" s="29"/>
    </row>
    <row r="28" spans="1:16" ht="28.5" customHeight="1">
      <c r="A28" s="41" t="s">
        <v>73</v>
      </c>
      <c r="B28" s="41"/>
      <c r="C28" s="15">
        <f>C26+C21+C22+C23+C24</f>
        <v>15699.460000000001</v>
      </c>
      <c r="D28" s="15">
        <f>D26+D21+D22+D23+D24</f>
        <v>15384.460000000001</v>
      </c>
      <c r="E28" s="15">
        <f>E26+E21+E22+E23+E24</f>
        <v>0</v>
      </c>
      <c r="F28" s="15">
        <f>F26+F21+F22+F23+F24</f>
        <v>315</v>
      </c>
      <c r="G28" s="15">
        <f>G26+G21+G22+G23+G24</f>
        <v>0</v>
      </c>
      <c r="H28" s="15"/>
      <c r="I28" s="15">
        <f>I26+I21+I22+I23+I24</f>
        <v>14965.17</v>
      </c>
      <c r="J28" s="15">
        <f>J26+J21+J22+J23+J24</f>
        <v>14950.17</v>
      </c>
      <c r="K28" s="15">
        <f>K26+K21+K22+K23+K24</f>
        <v>0</v>
      </c>
      <c r="L28" s="15">
        <f>L26+L21+L22+L23+L24</f>
        <v>15</v>
      </c>
      <c r="M28" s="15">
        <f>M26+M21+M22+M23+M24</f>
        <v>0</v>
      </c>
      <c r="N28" s="16"/>
      <c r="O28" s="16"/>
      <c r="P28" s="16"/>
    </row>
    <row r="29" spans="1:16" ht="14.25">
      <c r="A29" s="36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22.5" customHeight="1">
      <c r="A30" s="36" t="s">
        <v>29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4.25">
      <c r="A31" s="36" t="s">
        <v>30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292.5" customHeight="1">
      <c r="A32" s="13" t="s">
        <v>63</v>
      </c>
      <c r="B32" s="29" t="s">
        <v>22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28" t="s">
        <v>34</v>
      </c>
      <c r="I32" s="14">
        <f>SUM(J32:M32)</f>
        <v>3943.6</v>
      </c>
      <c r="J32" s="14">
        <v>3347.6</v>
      </c>
      <c r="K32" s="14">
        <v>596</v>
      </c>
      <c r="L32" s="14">
        <v>0</v>
      </c>
      <c r="M32" s="14">
        <v>0</v>
      </c>
      <c r="N32" s="29" t="s">
        <v>94</v>
      </c>
      <c r="O32" s="29" t="s">
        <v>31</v>
      </c>
      <c r="P32" s="29" t="s">
        <v>32</v>
      </c>
    </row>
    <row r="33" spans="1:16" ht="14.25">
      <c r="A33" s="36" t="s">
        <v>33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02.75" customHeight="1">
      <c r="A34" s="13" t="s">
        <v>64</v>
      </c>
      <c r="B34" s="29" t="s">
        <v>22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28" t="s">
        <v>34</v>
      </c>
      <c r="I34" s="14">
        <v>60</v>
      </c>
      <c r="J34" s="14">
        <v>60</v>
      </c>
      <c r="K34" s="14">
        <v>0</v>
      </c>
      <c r="L34" s="14">
        <v>0</v>
      </c>
      <c r="M34" s="14">
        <v>0</v>
      </c>
      <c r="N34" s="29" t="s">
        <v>95</v>
      </c>
      <c r="O34" s="29" t="s">
        <v>35</v>
      </c>
      <c r="P34" s="29" t="s">
        <v>32</v>
      </c>
    </row>
    <row r="35" spans="1:16" ht="14.25">
      <c r="A35" s="36" t="s">
        <v>36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51.5" customHeight="1">
      <c r="A36" s="13" t="s">
        <v>65</v>
      </c>
      <c r="B36" s="29" t="s">
        <v>22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28" t="s">
        <v>34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29" t="s">
        <v>96</v>
      </c>
      <c r="O36" s="29" t="s">
        <v>31</v>
      </c>
      <c r="P36" s="29" t="s">
        <v>32</v>
      </c>
    </row>
    <row r="37" spans="1:16" ht="22.5" customHeight="1">
      <c r="A37" s="36" t="s">
        <v>72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4.25">
      <c r="A38" s="36" t="s">
        <v>37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64.25" customHeight="1">
      <c r="A39" s="13" t="s">
        <v>61</v>
      </c>
      <c r="B39" s="29" t="s">
        <v>22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29" t="s">
        <v>38</v>
      </c>
      <c r="I39" s="14">
        <v>65</v>
      </c>
      <c r="J39" s="14">
        <v>65</v>
      </c>
      <c r="K39" s="14">
        <v>0</v>
      </c>
      <c r="L39" s="14">
        <v>0</v>
      </c>
      <c r="M39" s="14">
        <v>0</v>
      </c>
      <c r="N39" s="29" t="s">
        <v>39</v>
      </c>
      <c r="O39" s="29" t="s">
        <v>31</v>
      </c>
      <c r="P39" s="29" t="s">
        <v>32</v>
      </c>
    </row>
    <row r="40" spans="1:16" ht="14.25">
      <c r="A40" s="36" t="s">
        <v>40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23.75">
      <c r="A41" s="13" t="s">
        <v>62</v>
      </c>
      <c r="B41" s="29" t="s">
        <v>22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29" t="s">
        <v>41</v>
      </c>
      <c r="I41" s="14">
        <v>65</v>
      </c>
      <c r="J41" s="14">
        <v>65</v>
      </c>
      <c r="K41" s="14">
        <v>0</v>
      </c>
      <c r="L41" s="14">
        <v>0</v>
      </c>
      <c r="M41" s="14">
        <v>0</v>
      </c>
      <c r="N41" s="29" t="s">
        <v>42</v>
      </c>
      <c r="O41" s="29" t="s">
        <v>31</v>
      </c>
      <c r="P41" s="29" t="s">
        <v>32</v>
      </c>
    </row>
    <row r="42" spans="1:16" ht="30" customHeight="1">
      <c r="A42" s="36" t="s">
        <v>74</v>
      </c>
      <c r="B42" s="36"/>
      <c r="C42" s="17">
        <f>C32+C34+C36+C39+C41</f>
        <v>0</v>
      </c>
      <c r="D42" s="17">
        <f>D32+D34+D36+D39+D41</f>
        <v>0</v>
      </c>
      <c r="E42" s="17">
        <f>E32+E34+E36+E39+E41</f>
        <v>0</v>
      </c>
      <c r="F42" s="17">
        <f>F32+F34+F36+F39+F41</f>
        <v>0</v>
      </c>
      <c r="G42" s="17">
        <f>G32+G34+G36+G39+G41</f>
        <v>0</v>
      </c>
      <c r="H42" s="17"/>
      <c r="I42" s="17">
        <f>I32+I34+I36+I39+I41</f>
        <v>4133.6</v>
      </c>
      <c r="J42" s="17">
        <f>J32+J34+J36+J39+J41</f>
        <v>3537.6</v>
      </c>
      <c r="K42" s="17">
        <f>K32+K34+K36+K39+K41</f>
        <v>596</v>
      </c>
      <c r="L42" s="17">
        <f>L32+L34+L36+L39+L41</f>
        <v>0</v>
      </c>
      <c r="M42" s="17">
        <f>M32+M34+M36+M39+M41</f>
        <v>0</v>
      </c>
      <c r="N42" s="18"/>
      <c r="O42" s="18"/>
      <c r="P42" s="18"/>
    </row>
    <row r="43" spans="1:16" ht="14.25">
      <c r="A43" s="36" t="s">
        <v>43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30" customHeight="1">
      <c r="A44" s="40" t="s">
        <v>44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62" customHeight="1">
      <c r="A45" s="13" t="s">
        <v>66</v>
      </c>
      <c r="B45" s="29" t="s">
        <v>22</v>
      </c>
      <c r="C45" s="14">
        <f>SUM(D45:G45)</f>
        <v>3293.7</v>
      </c>
      <c r="D45" s="14">
        <v>796.01</v>
      </c>
      <c r="E45" s="14">
        <v>0</v>
      </c>
      <c r="F45" s="14">
        <v>0</v>
      </c>
      <c r="G45" s="14">
        <v>2497.69</v>
      </c>
      <c r="H45" s="29" t="s">
        <v>45</v>
      </c>
      <c r="I45" s="14">
        <v>7339.84</v>
      </c>
      <c r="J45" s="14">
        <v>3970.16</v>
      </c>
      <c r="K45" s="14">
        <v>0</v>
      </c>
      <c r="L45" s="14">
        <v>0</v>
      </c>
      <c r="M45" s="14">
        <v>3369.68</v>
      </c>
      <c r="N45" s="29" t="s">
        <v>45</v>
      </c>
      <c r="O45" s="29" t="s">
        <v>46</v>
      </c>
      <c r="P45" s="29" t="s">
        <v>47</v>
      </c>
    </row>
    <row r="46" spans="1:16" ht="33.75" customHeight="1">
      <c r="A46" s="39" t="s">
        <v>48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44.75" customHeight="1">
      <c r="A47" s="13" t="s">
        <v>67</v>
      </c>
      <c r="B47" s="29" t="s">
        <v>49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9"/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9"/>
      <c r="O47" s="19"/>
      <c r="P47" s="19"/>
    </row>
    <row r="48" spans="1:16" ht="33.75" customHeight="1">
      <c r="A48" s="39" t="s">
        <v>50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89.25" customHeight="1">
      <c r="A49" s="13" t="s">
        <v>68</v>
      </c>
      <c r="B49" s="29" t="s">
        <v>22</v>
      </c>
      <c r="C49" s="14">
        <v>131.2</v>
      </c>
      <c r="D49" s="14">
        <v>0</v>
      </c>
      <c r="E49" s="14">
        <v>131.2</v>
      </c>
      <c r="F49" s="14">
        <v>0</v>
      </c>
      <c r="G49" s="14">
        <v>0</v>
      </c>
      <c r="H49" s="29" t="s">
        <v>51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28" t="s">
        <v>34</v>
      </c>
      <c r="O49" s="29" t="s">
        <v>52</v>
      </c>
      <c r="P49" s="29" t="s">
        <v>53</v>
      </c>
    </row>
    <row r="50" spans="1:16" ht="30" customHeight="1">
      <c r="A50" s="40" t="s">
        <v>54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02" customHeight="1">
      <c r="A51" s="13" t="s">
        <v>69</v>
      </c>
      <c r="B51" s="29" t="s">
        <v>22</v>
      </c>
      <c r="C51" s="14">
        <f>SUM(D51:G51)</f>
        <v>533</v>
      </c>
      <c r="D51" s="14">
        <v>164</v>
      </c>
      <c r="E51" s="14">
        <v>0</v>
      </c>
      <c r="F51" s="14">
        <v>0</v>
      </c>
      <c r="G51" s="14">
        <v>369</v>
      </c>
      <c r="H51" s="29" t="s">
        <v>55</v>
      </c>
      <c r="I51" s="14">
        <f>SUM(J51:M51)</f>
        <v>618.46</v>
      </c>
      <c r="J51" s="14">
        <v>190.46</v>
      </c>
      <c r="K51" s="14">
        <v>0</v>
      </c>
      <c r="L51" s="14">
        <v>0</v>
      </c>
      <c r="M51" s="14">
        <v>428</v>
      </c>
      <c r="N51" s="29" t="s">
        <v>55</v>
      </c>
      <c r="O51" s="29" t="s">
        <v>46</v>
      </c>
      <c r="P51" s="29" t="s">
        <v>56</v>
      </c>
    </row>
    <row r="52" spans="1:16" ht="30" customHeight="1">
      <c r="A52" s="40" t="s">
        <v>57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5">
      <c r="A53" s="39" t="s">
        <v>58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0"/>
    </row>
    <row r="54" spans="1:16" ht="105" customHeight="1">
      <c r="A54" s="13" t="s">
        <v>70</v>
      </c>
      <c r="B54" s="29" t="s">
        <v>22</v>
      </c>
      <c r="C54" s="14">
        <f>SUM(D54:G54)</f>
        <v>3983.65</v>
      </c>
      <c r="D54" s="14">
        <v>3983.65</v>
      </c>
      <c r="E54" s="14">
        <v>0</v>
      </c>
      <c r="F54" s="14">
        <v>0</v>
      </c>
      <c r="G54" s="14">
        <v>0</v>
      </c>
      <c r="H54" s="29" t="s">
        <v>59</v>
      </c>
      <c r="I54" s="14">
        <v>5847.12</v>
      </c>
      <c r="J54" s="14">
        <v>5847.12</v>
      </c>
      <c r="K54" s="14">
        <v>0</v>
      </c>
      <c r="L54" s="14">
        <v>0</v>
      </c>
      <c r="M54" s="14">
        <v>0</v>
      </c>
      <c r="N54" s="29" t="s">
        <v>59</v>
      </c>
      <c r="O54" s="29" t="s">
        <v>46</v>
      </c>
      <c r="P54" s="29" t="s">
        <v>56</v>
      </c>
    </row>
    <row r="55" spans="1:16" ht="24.75" customHeight="1">
      <c r="A55" s="37" t="s">
        <v>75</v>
      </c>
      <c r="B55" s="37"/>
      <c r="C55" s="21">
        <f>C45+C47+C49+C51+C54</f>
        <v>7941.549999999999</v>
      </c>
      <c r="D55" s="21">
        <f>D45+D47+D49+D51+D54</f>
        <v>4943.66</v>
      </c>
      <c r="E55" s="21">
        <f>E45+E47+E49+E51+E54</f>
        <v>131.2</v>
      </c>
      <c r="F55" s="21">
        <f>F45+F47+F49+F51+F54</f>
        <v>0</v>
      </c>
      <c r="G55" s="21">
        <f>G45+G47+G49+G51+G54</f>
        <v>2866.69</v>
      </c>
      <c r="H55" s="21"/>
      <c r="I55" s="21">
        <f>I45+I47+I49+I51+I54</f>
        <v>13805.42</v>
      </c>
      <c r="J55" s="21">
        <v>10007.74</v>
      </c>
      <c r="K55" s="21">
        <f>K45+K47+K49+K51+K54</f>
        <v>0</v>
      </c>
      <c r="L55" s="21">
        <f>L45+L47+L49+L51+L54</f>
        <v>0</v>
      </c>
      <c r="M55" s="21">
        <f>M45+M47+M49+M51+M54</f>
        <v>3797.68</v>
      </c>
      <c r="N55" s="22"/>
      <c r="O55" s="22"/>
      <c r="P55" s="22"/>
    </row>
    <row r="56" spans="1:16" ht="24.75" customHeight="1">
      <c r="A56" s="37" t="s">
        <v>76</v>
      </c>
      <c r="B56" s="37"/>
      <c r="C56" s="21">
        <f>C28+C42+C55</f>
        <v>23641.010000000002</v>
      </c>
      <c r="D56" s="21">
        <f aca="true" t="shared" si="1" ref="D56:M56">D28+D42+D55</f>
        <v>20328.120000000003</v>
      </c>
      <c r="E56" s="21">
        <f t="shared" si="1"/>
        <v>131.2</v>
      </c>
      <c r="F56" s="21">
        <f>F28+F42+F55</f>
        <v>315</v>
      </c>
      <c r="G56" s="21">
        <f>G28+G42+G55</f>
        <v>2866.69</v>
      </c>
      <c r="H56" s="21">
        <f t="shared" si="1"/>
        <v>0</v>
      </c>
      <c r="I56" s="21">
        <f t="shared" si="1"/>
        <v>32904.19</v>
      </c>
      <c r="J56" s="21">
        <f t="shared" si="1"/>
        <v>28495.510000000002</v>
      </c>
      <c r="K56" s="21">
        <f>K28+K42+K55</f>
        <v>596</v>
      </c>
      <c r="L56" s="21">
        <f>L28+L42+L55</f>
        <v>15</v>
      </c>
      <c r="M56" s="21">
        <f t="shared" si="1"/>
        <v>3797.68</v>
      </c>
      <c r="N56" s="22"/>
      <c r="O56" s="22"/>
      <c r="P56" s="22"/>
    </row>
    <row r="58" spans="1:16" ht="66.75" customHeight="1">
      <c r="A58" s="38" t="s">
        <v>60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</sheetData>
  <sheetProtection/>
  <mergeCells count="52">
    <mergeCell ref="I7:M7"/>
    <mergeCell ref="N7:N11"/>
    <mergeCell ref="O7:O11"/>
    <mergeCell ref="J10:J11"/>
    <mergeCell ref="K10:L10"/>
    <mergeCell ref="M10:M11"/>
    <mergeCell ref="M1:P1"/>
    <mergeCell ref="A4:P4"/>
    <mergeCell ref="A6:P6"/>
    <mergeCell ref="A7:A11"/>
    <mergeCell ref="B7:B11"/>
    <mergeCell ref="C7:G7"/>
    <mergeCell ref="H7:H11"/>
    <mergeCell ref="P7:P11"/>
    <mergeCell ref="C8:G8"/>
    <mergeCell ref="I8:M8"/>
    <mergeCell ref="C9:C11"/>
    <mergeCell ref="D9:G9"/>
    <mergeCell ref="I9:I11"/>
    <mergeCell ref="J9:M9"/>
    <mergeCell ref="D10:D11"/>
    <mergeCell ref="E10:F10"/>
    <mergeCell ref="G10:G11"/>
    <mergeCell ref="A20:P20"/>
    <mergeCell ref="A25:P25"/>
    <mergeCell ref="A13:P13"/>
    <mergeCell ref="A14:P14"/>
    <mergeCell ref="A15:P15"/>
    <mergeCell ref="A16:P16"/>
    <mergeCell ref="A17:P17"/>
    <mergeCell ref="A18:P18"/>
    <mergeCell ref="A19:P19"/>
    <mergeCell ref="A43:P43"/>
    <mergeCell ref="A44:P44"/>
    <mergeCell ref="A28:B28"/>
    <mergeCell ref="A29:P29"/>
    <mergeCell ref="A30:P30"/>
    <mergeCell ref="A31:P31"/>
    <mergeCell ref="A33:P33"/>
    <mergeCell ref="A35:P35"/>
    <mergeCell ref="A37:P37"/>
    <mergeCell ref="A38:P38"/>
    <mergeCell ref="A40:P40"/>
    <mergeCell ref="A42:B42"/>
    <mergeCell ref="A56:B56"/>
    <mergeCell ref="A58:P58"/>
    <mergeCell ref="A46:P46"/>
    <mergeCell ref="A48:P48"/>
    <mergeCell ref="A50:P50"/>
    <mergeCell ref="A52:P52"/>
    <mergeCell ref="A53:O53"/>
    <mergeCell ref="A55:B55"/>
  </mergeCells>
  <hyperlinks>
    <hyperlink ref="A44" r:id="rId1" display="sub_44444"/>
    <hyperlink ref="A50" r:id="rId2" display="sub_44444"/>
    <hyperlink ref="A52" r:id="rId3" display="sub_44444"/>
  </hyperlinks>
  <printOptions/>
  <pageMargins left="0.1968503937007874" right="0.1968503937007874" top="0.7874015748031497" bottom="0.1968503937007874" header="0" footer="0"/>
  <pageSetup fitToHeight="5" fitToWidth="1" horizontalDpi="600" verticalDpi="600" orientation="landscape" paperSize="9" scale="58" r:id="rId4"/>
  <rowBreaks count="2" manualBreakCount="2">
    <brk id="34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Naumenko</cp:lastModifiedBy>
  <cp:lastPrinted>2013-03-25T10:43:32Z</cp:lastPrinted>
  <dcterms:created xsi:type="dcterms:W3CDTF">2012-05-16T04:23:29Z</dcterms:created>
  <dcterms:modified xsi:type="dcterms:W3CDTF">2013-03-25T10:57:17Z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