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 в 309 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<sst xmlns="http://schemas.openxmlformats.org/spreadsheetml/2006/main" count="84" uniqueCount="60">
  <si>
    <t>№ п/п</t>
  </si>
  <si>
    <t>Адрес МКД</t>
  </si>
  <si>
    <t>Документ, подтверждающий признание МКД аварийным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</si>
  <si>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</si>
  <si>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</si>
  <si>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</si>
  <si>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жителей,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</si>
  <si>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</si>
  <si>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</si>
  <si>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</si>
  <si>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</si>
  <si>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частная собственность</t>
  </si>
  <si>
    <t>муниципальная собственность</t>
  </si>
  <si>
    <t>Всего</t>
  </si>
  <si>
    <t>Номер</t>
  </si>
  <si>
    <t>Дата</t>
  </si>
  <si>
    <t>чел.</t>
  </si>
  <si>
    <t>кв.м.</t>
  </si>
  <si>
    <t>ед.</t>
  </si>
  <si>
    <t>руб.</t>
  </si>
  <si>
    <t>в том числе:</t>
  </si>
  <si>
    <t>Городское поселение "Емва"</t>
  </si>
  <si>
    <t>Сельское поселение "Тракт"</t>
  </si>
  <si>
    <t>26.09.2006</t>
  </si>
  <si>
    <t>90/1</t>
  </si>
  <si>
    <t>15.11.2006</t>
  </si>
  <si>
    <t>Перечень аварийных многоквартирных домов</t>
  </si>
  <si>
    <t>20.11.2006</t>
  </si>
  <si>
    <t>Приложение 2</t>
  </si>
  <si>
    <t>"Переселение граждан из аварийного жилищного фонда</t>
  </si>
  <si>
    <t xml:space="preserve">муниципального района "Княжпогостский" на 2012 год"     </t>
  </si>
  <si>
    <t>г.Емва, ул.Гущина, дом 14</t>
  </si>
  <si>
    <t>пст.Тракт,ул.Хвойная, дом 23</t>
  </si>
  <si>
    <t>пст. Чернореченский,ул.Никульцева, дом 4</t>
  </si>
  <si>
    <t>пст. Чернореченский,ул.Гагарина, дом 36</t>
  </si>
  <si>
    <t>29.11.2006</t>
  </si>
  <si>
    <t>22/1</t>
  </si>
  <si>
    <t>8/6</t>
  </si>
  <si>
    <t>19/9</t>
  </si>
  <si>
    <t>Итого:</t>
  </si>
  <si>
    <t>Сельское поселение "Вожаель"</t>
  </si>
  <si>
    <t>Сельское поселение "Чиньяворык"</t>
  </si>
  <si>
    <t>п.Чиньяворык, ул.Железнодорожная, дом 8</t>
  </si>
  <si>
    <t>Всего по МР "Княжпогостский" :</t>
  </si>
  <si>
    <t>к муниципальной целевой программе</t>
  </si>
  <si>
    <t>Общая стоимость</t>
  </si>
  <si>
    <t>в рамках долевого финансирования за счет средств Фонда</t>
  </si>
  <si>
    <t xml:space="preserve"> в рамках обязательного софинансирования за счет средств республиканского бюджета РК</t>
  </si>
  <si>
    <t>в рамках обязательного софинансирования за счет средств местного бюджета</t>
  </si>
  <si>
    <t>в рамках дополнительного финансирования за счет средств местного бюджета на дополнительную площадь, на превышение цены 1 кв.м.</t>
  </si>
  <si>
    <t>Предоставляемые жилые помещения</t>
  </si>
  <si>
    <t>Количество</t>
  </si>
  <si>
    <t>в рамках долевого финансирования</t>
  </si>
  <si>
    <t>в рамках дополнительного финансирования</t>
  </si>
  <si>
    <t xml:space="preserve">Общая площадь </t>
  </si>
  <si>
    <t>"Приложение 2</t>
  </si>
  <si>
    <t>."</t>
  </si>
  <si>
    <t xml:space="preserve">к постановлению администрации  </t>
  </si>
  <si>
    <t xml:space="preserve">       муниципального района "Княжпогостский"      </t>
  </si>
  <si>
    <t>от 25 марта 2013г. № 161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</si>
</sst>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"/>
    <numFmt numFmtId="183" formatCode="0.0000"/>
  </numFmts>
  <fonts count="10">
    <font>
      <sz val="10"/>
      <name val="Arial"/>
      <family val="0"/>
    </font>
    <font>
      <sz val="18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b/>
      <sz val="16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sz val="13"/>
      <name val="Arial"/>
      <family val="0"/>
    </font>
    <font>
      <sz val="3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8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2" borderId="0" xfId="0" applyFill="1" applyAlignment="1">
      <alignment/>
    </xf>
    <xf numFmtId="14" fontId="2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="75" zoomScaleSheetLayoutView="75" workbookViewId="0" topLeftCell="O24">
      <selection activeCell="Y12" sqref="Y12"/>
    </sheetView>
  </sheetViews>
  <sheetFormatPr defaultColWidth="9.140625" defaultRowHeight="12.75"/>
  <cols>
    <col min="1" max="1" width="4.8515625" style="0" customWidth="1"/>
    <col min="2" max="2" width="53.7109375" style="0" customWidth="1"/>
    <col min="3" max="3" width="15.7109375" style="0" customWidth="1"/>
    <col min="4" max="4" width="16.8515625" style="0" customWidth="1"/>
    <col min="5" max="6" width="17.57421875" style="0" customWidth="1"/>
    <col min="7" max="19" width="15.7109375" style="0" customWidth="1"/>
    <col min="20" max="20" width="20.8515625" style="0" customWidth="1"/>
    <col min="21" max="21" width="19.57421875" style="0" customWidth="1"/>
    <col min="22" max="22" width="12.28125" style="0" customWidth="1"/>
    <col min="23" max="23" width="20.140625" style="0" customWidth="1"/>
    <col min="24" max="24" width="18.28125" style="0" customWidth="1"/>
  </cols>
  <sheetData>
    <row r="1" spans="1:24" ht="2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38.2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38.25">
      <c r="A3" s="37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38.25">
      <c r="A4" s="42" t="s">
        <v>58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38.25">
      <c r="A5" s="37" t="s">
        <v>59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1" customFormat="1" ht="38.25">
      <c r="A6" s="37" t="s">
        <v>55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s="1" customFormat="1" ht="38.25">
      <c r="A7" s="37" t="s">
        <v>44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s="1" customFormat="1" ht="38.25">
      <c r="A8" s="37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s="1" customFormat="1" ht="38.25">
      <c r="A9" s="37" t="s">
        <v>30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s="1" customFormat="1" ht="38.25">
      <c r="A10" s="36" t="s">
        <v>26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s="1" customFormat="1" ht="23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1" customFormat="1" ht="84" customHeight="1">
      <c r="A12" s="32" t="s">
        <v>0</v>
      </c>
      <c r="B12" s="32" t="s">
        <v>1</v>
      </c>
      <c r="C12" s="32" t="s">
        <v>2</v>
      </c>
      <c r="D12" s="32"/>
      <c r="E12" s="29" t="s">
        <v>3</v>
      </c>
      <c r="F12" s="29" t="s">
        <v>4</v>
      </c>
      <c r="G12" s="29" t="s">
        <v>5</v>
      </c>
      <c r="H12" s="29" t="s">
        <v>6</v>
      </c>
      <c r="I12" s="29" t="s">
        <v>7</v>
      </c>
      <c r="J12" s="32" t="s">
        <v>8</v>
      </c>
      <c r="K12" s="32"/>
      <c r="L12" s="32"/>
      <c r="M12" s="32" t="s">
        <v>9</v>
      </c>
      <c r="N12" s="32"/>
      <c r="O12" s="32"/>
      <c r="P12" s="30" t="s">
        <v>50</v>
      </c>
      <c r="Q12" s="31"/>
      <c r="R12" s="31"/>
      <c r="S12" s="39"/>
      <c r="T12" s="30" t="s">
        <v>10</v>
      </c>
      <c r="U12" s="31"/>
      <c r="V12" s="31"/>
      <c r="W12" s="31"/>
      <c r="X12" s="38"/>
    </row>
    <row r="13" spans="1:24" s="1" customFormat="1" ht="42.75" customHeight="1">
      <c r="A13" s="34"/>
      <c r="B13" s="34"/>
      <c r="C13" s="29" t="s">
        <v>14</v>
      </c>
      <c r="D13" s="29" t="s">
        <v>15</v>
      </c>
      <c r="E13" s="29"/>
      <c r="F13" s="29"/>
      <c r="G13" s="29"/>
      <c r="H13" s="29"/>
      <c r="I13" s="29"/>
      <c r="J13" s="29" t="s">
        <v>13</v>
      </c>
      <c r="K13" s="32" t="s">
        <v>20</v>
      </c>
      <c r="L13" s="32"/>
      <c r="M13" s="29" t="s">
        <v>13</v>
      </c>
      <c r="N13" s="32" t="s">
        <v>20</v>
      </c>
      <c r="O13" s="32"/>
      <c r="P13" s="29" t="s">
        <v>51</v>
      </c>
      <c r="Q13" s="40" t="s">
        <v>54</v>
      </c>
      <c r="R13" s="32" t="s">
        <v>20</v>
      </c>
      <c r="S13" s="32"/>
      <c r="T13" s="29" t="s">
        <v>45</v>
      </c>
      <c r="U13" s="30" t="s">
        <v>20</v>
      </c>
      <c r="V13" s="31"/>
      <c r="W13" s="31"/>
      <c r="X13" s="38"/>
    </row>
    <row r="14" spans="1:24" s="1" customFormat="1" ht="408.75">
      <c r="A14" s="34"/>
      <c r="B14" s="34"/>
      <c r="C14" s="29"/>
      <c r="D14" s="29"/>
      <c r="E14" s="29"/>
      <c r="F14" s="29"/>
      <c r="G14" s="29"/>
      <c r="H14" s="29"/>
      <c r="I14" s="29"/>
      <c r="J14" s="29"/>
      <c r="K14" s="4" t="s">
        <v>11</v>
      </c>
      <c r="L14" s="4" t="s">
        <v>12</v>
      </c>
      <c r="M14" s="29"/>
      <c r="N14" s="5" t="s">
        <v>11</v>
      </c>
      <c r="O14" s="5" t="s">
        <v>12</v>
      </c>
      <c r="P14" s="29"/>
      <c r="Q14" s="41"/>
      <c r="R14" s="5" t="s">
        <v>52</v>
      </c>
      <c r="S14" s="5" t="s">
        <v>53</v>
      </c>
      <c r="T14" s="29"/>
      <c r="U14" s="5" t="s">
        <v>46</v>
      </c>
      <c r="V14" s="5" t="s">
        <v>47</v>
      </c>
      <c r="W14" s="5" t="s">
        <v>48</v>
      </c>
      <c r="X14" s="5" t="s">
        <v>49</v>
      </c>
    </row>
    <row r="15" spans="1:24" s="1" customFormat="1" ht="23.25">
      <c r="A15" s="34"/>
      <c r="B15" s="34"/>
      <c r="C15" s="29"/>
      <c r="D15" s="29"/>
      <c r="E15" s="29"/>
      <c r="F15" s="29"/>
      <c r="G15" s="6" t="s">
        <v>16</v>
      </c>
      <c r="H15" s="6" t="s">
        <v>16</v>
      </c>
      <c r="I15" s="6" t="s">
        <v>17</v>
      </c>
      <c r="J15" s="6" t="s">
        <v>18</v>
      </c>
      <c r="K15" s="6" t="s">
        <v>18</v>
      </c>
      <c r="L15" s="6" t="s">
        <v>18</v>
      </c>
      <c r="M15" s="6" t="s">
        <v>17</v>
      </c>
      <c r="N15" s="6" t="s">
        <v>17</v>
      </c>
      <c r="O15" s="6" t="s">
        <v>17</v>
      </c>
      <c r="P15" s="6" t="s">
        <v>18</v>
      </c>
      <c r="Q15" s="6" t="s">
        <v>17</v>
      </c>
      <c r="R15" s="6" t="s">
        <v>17</v>
      </c>
      <c r="S15" s="6" t="s">
        <v>17</v>
      </c>
      <c r="T15" s="6" t="s">
        <v>19</v>
      </c>
      <c r="U15" s="6" t="s">
        <v>19</v>
      </c>
      <c r="V15" s="6" t="s">
        <v>19</v>
      </c>
      <c r="W15" s="6" t="s">
        <v>19</v>
      </c>
      <c r="X15" s="6" t="s">
        <v>19</v>
      </c>
    </row>
    <row r="16" spans="1:24" s="1" customFormat="1" ht="23.25">
      <c r="A16" s="7">
        <v>1</v>
      </c>
      <c r="B16" s="7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</row>
    <row r="17" spans="1:24" s="17" customFormat="1" ht="23.25">
      <c r="A17" s="16"/>
      <c r="B17" s="12" t="s">
        <v>21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" customFormat="1" ht="32.25" customHeight="1">
      <c r="A18" s="6">
        <v>1</v>
      </c>
      <c r="B18" s="8" t="s">
        <v>31</v>
      </c>
      <c r="C18" s="9" t="s">
        <v>36</v>
      </c>
      <c r="D18" s="9" t="s">
        <v>23</v>
      </c>
      <c r="E18" s="21">
        <v>41638</v>
      </c>
      <c r="F18" s="21">
        <v>42003</v>
      </c>
      <c r="G18" s="6">
        <v>26</v>
      </c>
      <c r="H18" s="6">
        <v>26</v>
      </c>
      <c r="I18" s="6">
        <v>352.7</v>
      </c>
      <c r="J18" s="6">
        <f>K18+L18</f>
        <v>11</v>
      </c>
      <c r="K18" s="6">
        <v>4</v>
      </c>
      <c r="L18" s="6">
        <v>7</v>
      </c>
      <c r="M18" s="10">
        <f>N18+O18</f>
        <v>352.7</v>
      </c>
      <c r="N18" s="6">
        <v>131.9</v>
      </c>
      <c r="O18" s="10">
        <v>220.8</v>
      </c>
      <c r="P18" s="6">
        <v>11</v>
      </c>
      <c r="Q18" s="11">
        <f>R18+S18</f>
        <v>383.77</v>
      </c>
      <c r="R18" s="10">
        <f>M18</f>
        <v>352.7</v>
      </c>
      <c r="S18" s="11">
        <v>31.07</v>
      </c>
      <c r="T18" s="11">
        <f>U18+V18+W18+X18</f>
        <v>12158910.95</v>
      </c>
      <c r="U18" s="11">
        <f>17308511.1/771.1*M18</f>
        <v>7916887.39</v>
      </c>
      <c r="V18" s="6">
        <v>0</v>
      </c>
      <c r="W18" s="11">
        <f>7180045/771.1*M18</f>
        <v>3284141.97</v>
      </c>
      <c r="X18" s="11">
        <v>957881.59</v>
      </c>
    </row>
    <row r="19" spans="1:24" s="17" customFormat="1" ht="32.25" customHeight="1">
      <c r="A19" s="13"/>
      <c r="B19" s="12" t="s">
        <v>39</v>
      </c>
      <c r="C19" s="18"/>
      <c r="D19" s="18"/>
      <c r="E19" s="22"/>
      <c r="F19" s="22"/>
      <c r="G19" s="13">
        <f aca="true" t="shared" si="0" ref="G19:P19">G18</f>
        <v>26</v>
      </c>
      <c r="H19" s="13">
        <f t="shared" si="0"/>
        <v>26</v>
      </c>
      <c r="I19" s="13">
        <f t="shared" si="0"/>
        <v>352.7</v>
      </c>
      <c r="J19" s="13">
        <f t="shared" si="0"/>
        <v>11</v>
      </c>
      <c r="K19" s="13">
        <f t="shared" si="0"/>
        <v>4</v>
      </c>
      <c r="L19" s="13">
        <f t="shared" si="0"/>
        <v>7</v>
      </c>
      <c r="M19" s="13">
        <f t="shared" si="0"/>
        <v>352.7</v>
      </c>
      <c r="N19" s="13">
        <f t="shared" si="0"/>
        <v>131.9</v>
      </c>
      <c r="O19" s="13">
        <f t="shared" si="0"/>
        <v>220.8</v>
      </c>
      <c r="P19" s="13">
        <f t="shared" si="0"/>
        <v>11</v>
      </c>
      <c r="Q19" s="14">
        <f>R19+S19</f>
        <v>383.77</v>
      </c>
      <c r="R19" s="13">
        <f aca="true" t="shared" si="1" ref="R19:X19">R18</f>
        <v>352.7</v>
      </c>
      <c r="S19" s="13">
        <f t="shared" si="1"/>
        <v>31.07</v>
      </c>
      <c r="T19" s="13">
        <f t="shared" si="1"/>
        <v>12158910.95</v>
      </c>
      <c r="U19" s="13">
        <f t="shared" si="1"/>
        <v>7916887.39</v>
      </c>
      <c r="V19" s="13">
        <f t="shared" si="1"/>
        <v>0</v>
      </c>
      <c r="W19" s="13">
        <f t="shared" si="1"/>
        <v>3284141.97</v>
      </c>
      <c r="X19" s="14">
        <f t="shared" si="1"/>
        <v>957881.59</v>
      </c>
    </row>
    <row r="20" spans="1:24" s="17" customFormat="1" ht="32.25" customHeight="1">
      <c r="A20" s="13"/>
      <c r="B20" s="12" t="s">
        <v>22</v>
      </c>
      <c r="C20" s="18"/>
      <c r="D20" s="18"/>
      <c r="E20" s="22"/>
      <c r="F20" s="22"/>
      <c r="G20" s="13"/>
      <c r="H20" s="13"/>
      <c r="I20" s="13"/>
      <c r="J20" s="13"/>
      <c r="K20" s="13"/>
      <c r="L20" s="13"/>
      <c r="M20" s="2"/>
      <c r="N20" s="13"/>
      <c r="O20" s="2"/>
      <c r="P20" s="13"/>
      <c r="Q20" s="11"/>
      <c r="R20" s="10"/>
      <c r="S20" s="2"/>
      <c r="T20" s="13"/>
      <c r="U20" s="14"/>
      <c r="V20" s="13"/>
      <c r="W20" s="14"/>
      <c r="X20" s="13"/>
    </row>
    <row r="21" spans="1:24" s="1" customFormat="1" ht="32.25" customHeight="1">
      <c r="A21" s="6">
        <v>2</v>
      </c>
      <c r="B21" s="8" t="s">
        <v>32</v>
      </c>
      <c r="C21" s="6">
        <v>34</v>
      </c>
      <c r="D21" s="9" t="s">
        <v>25</v>
      </c>
      <c r="E21" s="21">
        <v>41638</v>
      </c>
      <c r="F21" s="21">
        <v>42003</v>
      </c>
      <c r="G21" s="6">
        <f>H21</f>
        <v>4</v>
      </c>
      <c r="H21" s="6">
        <v>4</v>
      </c>
      <c r="I21" s="10">
        <v>146</v>
      </c>
      <c r="J21" s="6">
        <f>K21+L21</f>
        <v>3</v>
      </c>
      <c r="K21" s="6">
        <v>0</v>
      </c>
      <c r="L21" s="6">
        <v>3</v>
      </c>
      <c r="M21" s="10">
        <f>N21+O21</f>
        <v>146</v>
      </c>
      <c r="N21" s="6">
        <v>0</v>
      </c>
      <c r="O21" s="10">
        <v>146</v>
      </c>
      <c r="P21" s="23">
        <v>3</v>
      </c>
      <c r="Q21" s="11">
        <f aca="true" t="shared" si="2" ref="Q21:Q30">R21+S21</f>
        <v>160.88</v>
      </c>
      <c r="R21" s="10">
        <f>M21</f>
        <v>146</v>
      </c>
      <c r="S21" s="11">
        <v>14.88</v>
      </c>
      <c r="T21" s="14">
        <f>U21+V21+W21+X21</f>
        <v>5095408.15</v>
      </c>
      <c r="U21" s="11">
        <f>17308511.1/771.1*M21</f>
        <v>3277191.83</v>
      </c>
      <c r="V21" s="6">
        <v>0</v>
      </c>
      <c r="W21" s="11">
        <f>7180045/771.1*M21</f>
        <v>1359469.03</v>
      </c>
      <c r="X21" s="6">
        <f>1660800.83/S30*S21</f>
        <v>458747.286994617</v>
      </c>
    </row>
    <row r="22" spans="1:24" s="17" customFormat="1" ht="32.25" customHeight="1">
      <c r="A22" s="13"/>
      <c r="B22" s="12" t="s">
        <v>39</v>
      </c>
      <c r="C22" s="13"/>
      <c r="D22" s="18"/>
      <c r="E22" s="22"/>
      <c r="F22" s="22"/>
      <c r="G22" s="13">
        <f aca="true" t="shared" si="3" ref="G22:X22">G21</f>
        <v>4</v>
      </c>
      <c r="H22" s="13">
        <f t="shared" si="3"/>
        <v>4</v>
      </c>
      <c r="I22" s="2">
        <f t="shared" si="3"/>
        <v>146</v>
      </c>
      <c r="J22" s="13">
        <f t="shared" si="3"/>
        <v>3</v>
      </c>
      <c r="K22" s="13">
        <f t="shared" si="3"/>
        <v>0</v>
      </c>
      <c r="L22" s="13">
        <f t="shared" si="3"/>
        <v>3</v>
      </c>
      <c r="M22" s="2">
        <f t="shared" si="3"/>
        <v>146</v>
      </c>
      <c r="N22" s="13">
        <f t="shared" si="3"/>
        <v>0</v>
      </c>
      <c r="O22" s="2">
        <f t="shared" si="3"/>
        <v>146</v>
      </c>
      <c r="P22" s="24">
        <f t="shared" si="3"/>
        <v>3</v>
      </c>
      <c r="Q22" s="14">
        <f t="shared" si="2"/>
        <v>160.88</v>
      </c>
      <c r="R22" s="2">
        <f>R21</f>
        <v>146</v>
      </c>
      <c r="S22" s="14">
        <f>S21</f>
        <v>14.88</v>
      </c>
      <c r="T22" s="13">
        <f>T21</f>
        <v>5095408.15</v>
      </c>
      <c r="U22" s="13">
        <f t="shared" si="3"/>
        <v>3277191.83</v>
      </c>
      <c r="V22" s="13">
        <f t="shared" si="3"/>
        <v>0</v>
      </c>
      <c r="W22" s="13">
        <f t="shared" si="3"/>
        <v>1359469.03</v>
      </c>
      <c r="X22" s="13">
        <f t="shared" si="3"/>
        <v>458747.286994617</v>
      </c>
    </row>
    <row r="23" spans="1:24" s="17" customFormat="1" ht="32.25" customHeight="1">
      <c r="A23" s="13"/>
      <c r="B23" s="12" t="s">
        <v>40</v>
      </c>
      <c r="C23" s="13"/>
      <c r="D23" s="18"/>
      <c r="E23" s="22"/>
      <c r="F23" s="22"/>
      <c r="G23" s="13"/>
      <c r="H23" s="13"/>
      <c r="I23" s="2"/>
      <c r="J23" s="13"/>
      <c r="K23" s="13"/>
      <c r="L23" s="13"/>
      <c r="M23" s="13"/>
      <c r="N23" s="13"/>
      <c r="O23" s="2"/>
      <c r="P23" s="13"/>
      <c r="Q23" s="11"/>
      <c r="R23" s="10"/>
      <c r="S23" s="2"/>
      <c r="T23" s="13"/>
      <c r="U23" s="14"/>
      <c r="V23" s="13"/>
      <c r="W23" s="14"/>
      <c r="X23" s="13"/>
    </row>
    <row r="24" spans="1:24" s="1" customFormat="1" ht="48" customHeight="1">
      <c r="A24" s="6">
        <v>3</v>
      </c>
      <c r="B24" s="15" t="s">
        <v>33</v>
      </c>
      <c r="C24" s="6" t="s">
        <v>24</v>
      </c>
      <c r="D24" s="9" t="s">
        <v>35</v>
      </c>
      <c r="E24" s="21">
        <v>41638</v>
      </c>
      <c r="F24" s="21">
        <v>42003</v>
      </c>
      <c r="G24" s="6">
        <v>3</v>
      </c>
      <c r="H24" s="6">
        <v>3</v>
      </c>
      <c r="I24" s="6">
        <v>183.8</v>
      </c>
      <c r="J24" s="6">
        <f>K24+L24</f>
        <v>2</v>
      </c>
      <c r="K24" s="6">
        <v>0</v>
      </c>
      <c r="L24" s="6">
        <v>2</v>
      </c>
      <c r="M24" s="6">
        <f>N24+O24</f>
        <v>61.5</v>
      </c>
      <c r="N24" s="6">
        <v>0</v>
      </c>
      <c r="O24" s="6">
        <v>61.5</v>
      </c>
      <c r="P24" s="6">
        <v>2</v>
      </c>
      <c r="Q24" s="11">
        <f t="shared" si="2"/>
        <v>65.34</v>
      </c>
      <c r="R24" s="10">
        <f>M24</f>
        <v>61.5</v>
      </c>
      <c r="S24" s="6">
        <v>3.84</v>
      </c>
      <c r="T24" s="11">
        <f>U24+V24+W24+X24</f>
        <v>2071500.39</v>
      </c>
      <c r="U24" s="11">
        <f>17308511.1/771.1*M24</f>
        <v>1380460.94</v>
      </c>
      <c r="V24" s="6">
        <v>0</v>
      </c>
      <c r="W24" s="11">
        <f>7180045/771.1*M24</f>
        <v>572653.05</v>
      </c>
      <c r="X24" s="11">
        <f>1660800.83/S30*S24</f>
        <v>118386.4</v>
      </c>
    </row>
    <row r="25" spans="1:24" s="1" customFormat="1" ht="45" customHeight="1">
      <c r="A25" s="6">
        <v>4</v>
      </c>
      <c r="B25" s="15" t="s">
        <v>34</v>
      </c>
      <c r="C25" s="9" t="s">
        <v>37</v>
      </c>
      <c r="D25" s="9" t="s">
        <v>35</v>
      </c>
      <c r="E25" s="21">
        <v>41638</v>
      </c>
      <c r="F25" s="21">
        <v>42003</v>
      </c>
      <c r="G25" s="6">
        <f>H25</f>
        <v>4</v>
      </c>
      <c r="H25" s="6">
        <v>4</v>
      </c>
      <c r="I25" s="6">
        <v>125.8</v>
      </c>
      <c r="J25" s="6">
        <f>K25+L25</f>
        <v>2</v>
      </c>
      <c r="K25" s="6">
        <v>0</v>
      </c>
      <c r="L25" s="6">
        <v>2</v>
      </c>
      <c r="M25" s="6">
        <f>N25+O25</f>
        <v>125.8</v>
      </c>
      <c r="N25" s="6">
        <v>0</v>
      </c>
      <c r="O25" s="6">
        <v>125.8</v>
      </c>
      <c r="P25" s="6">
        <v>2</v>
      </c>
      <c r="Q25" s="11">
        <f t="shared" si="2"/>
        <v>125.8</v>
      </c>
      <c r="R25" s="10">
        <f>M25</f>
        <v>125.8</v>
      </c>
      <c r="S25" s="11">
        <v>0</v>
      </c>
      <c r="T25" s="11">
        <f>U25+V25+W25+X25</f>
        <v>3995150.25</v>
      </c>
      <c r="U25" s="11">
        <f>17308511.1/771.1*M25</f>
        <v>2823772.14</v>
      </c>
      <c r="V25" s="6">
        <v>0</v>
      </c>
      <c r="W25" s="11">
        <f>7180045/771.1*M25</f>
        <v>1171378.11</v>
      </c>
      <c r="X25" s="11">
        <v>0</v>
      </c>
    </row>
    <row r="26" spans="1:24" s="17" customFormat="1" ht="31.5" customHeight="1">
      <c r="A26" s="13"/>
      <c r="B26" s="19" t="s">
        <v>39</v>
      </c>
      <c r="C26" s="18"/>
      <c r="D26" s="18"/>
      <c r="E26" s="22"/>
      <c r="F26" s="22"/>
      <c r="G26" s="13">
        <f aca="true" t="shared" si="4" ref="G26:X26">G24+G25</f>
        <v>7</v>
      </c>
      <c r="H26" s="13">
        <f t="shared" si="4"/>
        <v>7</v>
      </c>
      <c r="I26" s="13">
        <f t="shared" si="4"/>
        <v>309.6</v>
      </c>
      <c r="J26" s="13">
        <f t="shared" si="4"/>
        <v>4</v>
      </c>
      <c r="K26" s="13">
        <f t="shared" si="4"/>
        <v>0</v>
      </c>
      <c r="L26" s="13">
        <f t="shared" si="4"/>
        <v>4</v>
      </c>
      <c r="M26" s="13">
        <f t="shared" si="4"/>
        <v>187.3</v>
      </c>
      <c r="N26" s="13">
        <f t="shared" si="4"/>
        <v>0</v>
      </c>
      <c r="O26" s="13">
        <f t="shared" si="4"/>
        <v>187.3</v>
      </c>
      <c r="P26" s="13">
        <f t="shared" si="4"/>
        <v>4</v>
      </c>
      <c r="Q26" s="14">
        <f t="shared" si="2"/>
        <v>191.14</v>
      </c>
      <c r="R26" s="13">
        <f>R24+R25</f>
        <v>187.3</v>
      </c>
      <c r="S26" s="13">
        <f>S24+S25</f>
        <v>3.84</v>
      </c>
      <c r="T26" s="14">
        <f>T24+T25</f>
        <v>6066650.64</v>
      </c>
      <c r="U26" s="13">
        <f t="shared" si="4"/>
        <v>4204233.08</v>
      </c>
      <c r="V26" s="13">
        <f t="shared" si="4"/>
        <v>0</v>
      </c>
      <c r="W26" s="13">
        <f t="shared" si="4"/>
        <v>1744031.16</v>
      </c>
      <c r="X26" s="14">
        <f t="shared" si="4"/>
        <v>118386.4</v>
      </c>
    </row>
    <row r="27" spans="1:24" s="17" customFormat="1" ht="33" customHeight="1">
      <c r="A27" s="13"/>
      <c r="B27" s="12" t="s">
        <v>41</v>
      </c>
      <c r="C27" s="18"/>
      <c r="D27" s="18"/>
      <c r="E27" s="22"/>
      <c r="F27" s="2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1"/>
      <c r="R27" s="10"/>
      <c r="S27" s="13"/>
      <c r="T27" s="13"/>
      <c r="U27" s="14"/>
      <c r="V27" s="13"/>
      <c r="W27" s="14"/>
      <c r="X27" s="13"/>
    </row>
    <row r="28" spans="1:24" s="1" customFormat="1" ht="51" customHeight="1">
      <c r="A28" s="6">
        <v>5</v>
      </c>
      <c r="B28" s="15" t="s">
        <v>42</v>
      </c>
      <c r="C28" s="9" t="s">
        <v>38</v>
      </c>
      <c r="D28" s="9" t="s">
        <v>27</v>
      </c>
      <c r="E28" s="21">
        <v>41638</v>
      </c>
      <c r="F28" s="21">
        <v>42003</v>
      </c>
      <c r="G28" s="6">
        <v>8</v>
      </c>
      <c r="H28" s="6">
        <v>8</v>
      </c>
      <c r="I28" s="6">
        <v>85.1</v>
      </c>
      <c r="J28" s="6">
        <f>K28+L28</f>
        <v>2</v>
      </c>
      <c r="K28" s="6">
        <v>0</v>
      </c>
      <c r="L28" s="6">
        <v>2</v>
      </c>
      <c r="M28" s="6">
        <f>N28+O28</f>
        <v>85.1</v>
      </c>
      <c r="N28" s="6">
        <v>0</v>
      </c>
      <c r="O28" s="6">
        <v>85.1</v>
      </c>
      <c r="P28" s="6">
        <v>2</v>
      </c>
      <c r="Q28" s="11">
        <f t="shared" si="2"/>
        <v>89.18</v>
      </c>
      <c r="R28" s="10">
        <f>M28</f>
        <v>85.1</v>
      </c>
      <c r="S28" s="6">
        <v>4.08</v>
      </c>
      <c r="T28" s="11">
        <f>U28+V28+W28+X28</f>
        <v>2828387.19</v>
      </c>
      <c r="U28" s="11">
        <f>17308511.1/771.1*M28</f>
        <v>1910198.8</v>
      </c>
      <c r="V28" s="6">
        <v>0</v>
      </c>
      <c r="W28" s="11">
        <f>7180045/771.1*M28</f>
        <v>792402.84</v>
      </c>
      <c r="X28" s="6">
        <f>1660800.83/S30*S28</f>
        <v>125785.546434008</v>
      </c>
    </row>
    <row r="29" spans="1:24" s="17" customFormat="1" ht="31.5" customHeight="1">
      <c r="A29" s="13"/>
      <c r="B29" s="19" t="s">
        <v>39</v>
      </c>
      <c r="C29" s="18"/>
      <c r="D29" s="18"/>
      <c r="E29" s="22"/>
      <c r="F29" s="22"/>
      <c r="G29" s="13">
        <f aca="true" t="shared" si="5" ref="G29:X29">G28</f>
        <v>8</v>
      </c>
      <c r="H29" s="13">
        <f t="shared" si="5"/>
        <v>8</v>
      </c>
      <c r="I29" s="13">
        <f t="shared" si="5"/>
        <v>85.1</v>
      </c>
      <c r="J29" s="13">
        <f t="shared" si="5"/>
        <v>2</v>
      </c>
      <c r="K29" s="13">
        <f t="shared" si="5"/>
        <v>0</v>
      </c>
      <c r="L29" s="13">
        <f t="shared" si="5"/>
        <v>2</v>
      </c>
      <c r="M29" s="13">
        <f t="shared" si="5"/>
        <v>85.1</v>
      </c>
      <c r="N29" s="13">
        <f t="shared" si="5"/>
        <v>0</v>
      </c>
      <c r="O29" s="13">
        <f t="shared" si="5"/>
        <v>85.1</v>
      </c>
      <c r="P29" s="13">
        <f t="shared" si="5"/>
        <v>2</v>
      </c>
      <c r="Q29" s="14">
        <f t="shared" si="2"/>
        <v>89.18</v>
      </c>
      <c r="R29" s="2">
        <f>M29</f>
        <v>85.1</v>
      </c>
      <c r="S29" s="13">
        <v>4.08</v>
      </c>
      <c r="T29" s="13">
        <f>T28</f>
        <v>2828387.19</v>
      </c>
      <c r="U29" s="14">
        <f t="shared" si="5"/>
        <v>1910198.8</v>
      </c>
      <c r="V29" s="13">
        <f t="shared" si="5"/>
        <v>0</v>
      </c>
      <c r="W29" s="13">
        <f t="shared" si="5"/>
        <v>792402.84</v>
      </c>
      <c r="X29" s="13">
        <f t="shared" si="5"/>
        <v>125785.546434008</v>
      </c>
    </row>
    <row r="30" spans="1:24" s="1" customFormat="1" ht="32.25" customHeight="1">
      <c r="A30" s="6"/>
      <c r="B30" s="12" t="s">
        <v>43</v>
      </c>
      <c r="C30" s="6"/>
      <c r="D30" s="6"/>
      <c r="E30" s="6"/>
      <c r="F30" s="6"/>
      <c r="G30" s="13">
        <f aca="true" t="shared" si="6" ref="G30:W30">G19+G22+G26+G29</f>
        <v>45</v>
      </c>
      <c r="H30" s="13">
        <f t="shared" si="6"/>
        <v>45</v>
      </c>
      <c r="I30" s="13">
        <f t="shared" si="6"/>
        <v>893.4</v>
      </c>
      <c r="J30" s="13">
        <f t="shared" si="6"/>
        <v>20</v>
      </c>
      <c r="K30" s="13">
        <f t="shared" si="6"/>
        <v>4</v>
      </c>
      <c r="L30" s="13">
        <f t="shared" si="6"/>
        <v>16</v>
      </c>
      <c r="M30" s="13">
        <f t="shared" si="6"/>
        <v>771.1</v>
      </c>
      <c r="N30" s="13">
        <f t="shared" si="6"/>
        <v>131.9</v>
      </c>
      <c r="O30" s="13">
        <f t="shared" si="6"/>
        <v>639.2</v>
      </c>
      <c r="P30" s="13">
        <f t="shared" si="6"/>
        <v>20</v>
      </c>
      <c r="Q30" s="14">
        <f t="shared" si="2"/>
        <v>824.97</v>
      </c>
      <c r="R30" s="13">
        <f>R19+R22+R26+R29</f>
        <v>771.1</v>
      </c>
      <c r="S30" s="13">
        <f>S19+S22+S26+S29</f>
        <v>53.87</v>
      </c>
      <c r="T30" s="13">
        <f>T19+T22+T26+T29</f>
        <v>26149356.93</v>
      </c>
      <c r="U30" s="14">
        <f t="shared" si="6"/>
        <v>17308511.1</v>
      </c>
      <c r="V30" s="13">
        <f t="shared" si="6"/>
        <v>0</v>
      </c>
      <c r="W30" s="14">
        <f t="shared" si="6"/>
        <v>7180045</v>
      </c>
      <c r="X30" s="14">
        <v>1660800.83</v>
      </c>
    </row>
    <row r="31" spans="1:24" ht="20.25">
      <c r="A31" s="35" t="s">
        <v>56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ht="20.25">
      <c r="A32" s="3"/>
      <c r="B32" s="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4" spans="20:21" ht="27.75" customHeight="1">
      <c r="T34" s="25"/>
      <c r="U34" s="26"/>
    </row>
    <row r="35" ht="12.75">
      <c r="A35" s="20"/>
    </row>
  </sheetData>
  <mergeCells count="34">
    <mergeCell ref="A1:X1"/>
    <mergeCell ref="A2:X2"/>
    <mergeCell ref="A3:X3"/>
    <mergeCell ref="A5:X5"/>
    <mergeCell ref="A4:X4"/>
    <mergeCell ref="H12:H14"/>
    <mergeCell ref="G12:G14"/>
    <mergeCell ref="F12:F15"/>
    <mergeCell ref="T12:X12"/>
    <mergeCell ref="U13:X13"/>
    <mergeCell ref="P12:S12"/>
    <mergeCell ref="R13:S13"/>
    <mergeCell ref="P13:P14"/>
    <mergeCell ref="Q13:Q14"/>
    <mergeCell ref="E12:E15"/>
    <mergeCell ref="A6:X6"/>
    <mergeCell ref="A7:X7"/>
    <mergeCell ref="A8:X8"/>
    <mergeCell ref="A9:X9"/>
    <mergeCell ref="C12:D12"/>
    <mergeCell ref="I12:I14"/>
    <mergeCell ref="N13:O13"/>
    <mergeCell ref="C13:C15"/>
    <mergeCell ref="T13:T14"/>
    <mergeCell ref="A31:X31"/>
    <mergeCell ref="A10:X10"/>
    <mergeCell ref="K13:L13"/>
    <mergeCell ref="J13:J14"/>
    <mergeCell ref="M13:M14"/>
    <mergeCell ref="J12:L12"/>
    <mergeCell ref="M12:O12"/>
    <mergeCell ref="D13:D15"/>
    <mergeCell ref="B12:B15"/>
    <mergeCell ref="A12:A15"/>
  </mergeCells>
  <printOptions/>
  <pageMargins left="0.75" right="0.75" top="1" bottom="1" header="0.5" footer="0.5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2013-03-27T11:49:53Z</cp:lastPrinted>
  <dcterms:created xsi:type="dcterms:W3CDTF">1996-10-08T23:32:33Z</dcterms:created>
  <dcterms:modified xsi:type="dcterms:W3CDTF">2013-04-01T13:23:31Z</dcterms:modified>
  <cp:category/>
  <cp:version/>
  <cp:contentType/>
  <cp:contentStatus/>
</cp:coreProperties>
</file>