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НПА АМР Княжпогостский\НПА ДОКУМЕНТЫ\2024 год\ПОСТАНОВЛЕНИЯ\9 Сентябрь\УМХ\8\"/>
    </mc:Choice>
  </mc:AlternateContent>
  <xr:revisionPtr revIDLastSave="0" documentId="13_ncr:1_{7E346B96-0EB2-471D-820A-E85695E56287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Приложение 2" sheetId="1" r:id="rId1"/>
    <sheet name="Приложение 3" sheetId="2" r:id="rId2"/>
    <sheet name="Диаграмма1" sheetId="5" r:id="rId3"/>
    <sheet name="Приложение 2 к новой программе" sheetId="3" r:id="rId4"/>
    <sheet name="паспорт" sheetId="4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3" l="1"/>
  <c r="H60" i="3"/>
  <c r="H57" i="3" s="1"/>
  <c r="H27" i="3"/>
  <c r="H42" i="3"/>
  <c r="H41" i="3"/>
  <c r="J60" i="3"/>
  <c r="J61" i="3"/>
  <c r="J59" i="3"/>
  <c r="J58" i="3"/>
  <c r="H34" i="3"/>
  <c r="I22" i="3"/>
  <c r="J56" i="3"/>
  <c r="J55" i="3"/>
  <c r="J54" i="3"/>
  <c r="J14" i="3"/>
  <c r="J12" i="3"/>
  <c r="I42" i="3"/>
  <c r="H47" i="3"/>
  <c r="J47" i="3" s="1"/>
  <c r="G27" i="3" l="1"/>
  <c r="G21" i="3"/>
  <c r="G22" i="3"/>
  <c r="G42" i="3"/>
  <c r="I21" i="3"/>
  <c r="I15" i="3" s="1"/>
  <c r="H21" i="3"/>
  <c r="J20" i="3"/>
  <c r="G41" i="3"/>
  <c r="G32" i="3"/>
  <c r="G16" i="3" l="1"/>
  <c r="J21" i="3"/>
  <c r="H24" i="3"/>
  <c r="G15" i="3"/>
  <c r="G34" i="3"/>
  <c r="F42" i="3"/>
  <c r="F22" i="3"/>
  <c r="F32" i="3"/>
  <c r="G7" i="4"/>
  <c r="G9" i="4" l="1"/>
  <c r="F9" i="4"/>
  <c r="E9" i="4"/>
  <c r="D9" i="4"/>
  <c r="F39" i="3"/>
  <c r="I10" i="3"/>
  <c r="H15" i="3"/>
  <c r="F15" i="3"/>
  <c r="F10" i="3" s="1"/>
  <c r="I39" i="3"/>
  <c r="H39" i="3"/>
  <c r="G39" i="3"/>
  <c r="J53" i="3"/>
  <c r="J52" i="3"/>
  <c r="J51" i="3"/>
  <c r="J50" i="3"/>
  <c r="I49" i="3"/>
  <c r="H49" i="3"/>
  <c r="G49" i="3"/>
  <c r="F49" i="3"/>
  <c r="E49" i="3"/>
  <c r="F34" i="3"/>
  <c r="I19" i="3"/>
  <c r="G19" i="3"/>
  <c r="J48" i="3"/>
  <c r="J46" i="3"/>
  <c r="J45" i="3"/>
  <c r="E44" i="3"/>
  <c r="I44" i="3"/>
  <c r="H44" i="3"/>
  <c r="H16" i="3" s="1"/>
  <c r="G44" i="3"/>
  <c r="F44" i="3"/>
  <c r="F16" i="3" s="1"/>
  <c r="F29" i="3"/>
  <c r="E32" i="3"/>
  <c r="E22" i="3"/>
  <c r="I29" i="3"/>
  <c r="H29" i="3"/>
  <c r="E34" i="3"/>
  <c r="F19" i="3"/>
  <c r="E15" i="3"/>
  <c r="E10" i="3" s="1"/>
  <c r="E39" i="3"/>
  <c r="E29" i="3"/>
  <c r="G24" i="3"/>
  <c r="F24" i="3"/>
  <c r="E24" i="3"/>
  <c r="J78" i="3"/>
  <c r="J77" i="3"/>
  <c r="J76" i="3"/>
  <c r="J75" i="3"/>
  <c r="J74" i="3"/>
  <c r="J72" i="3"/>
  <c r="J71" i="3"/>
  <c r="J70" i="3"/>
  <c r="J69" i="3"/>
  <c r="J68" i="3"/>
  <c r="J66" i="3"/>
  <c r="J65" i="3"/>
  <c r="J64" i="3"/>
  <c r="J63" i="3"/>
  <c r="J43" i="3"/>
  <c r="J41" i="3"/>
  <c r="J40" i="3"/>
  <c r="J36" i="3"/>
  <c r="J38" i="3"/>
  <c r="J37" i="3"/>
  <c r="J35" i="3"/>
  <c r="J31" i="3"/>
  <c r="J33" i="3"/>
  <c r="J30" i="3"/>
  <c r="J27" i="3"/>
  <c r="J25" i="3"/>
  <c r="J26" i="3"/>
  <c r="J28" i="3"/>
  <c r="J23" i="3"/>
  <c r="J17" i="3"/>
  <c r="J9" i="3"/>
  <c r="K19" i="1"/>
  <c r="H19" i="1" s="1"/>
  <c r="J19" i="1"/>
  <c r="I19" i="1"/>
  <c r="K8" i="1"/>
  <c r="K7" i="1" s="1"/>
  <c r="J8" i="1"/>
  <c r="J7" i="1" s="1"/>
  <c r="K11" i="1"/>
  <c r="J11" i="1"/>
  <c r="I11" i="1"/>
  <c r="I8" i="1"/>
  <c r="H8" i="1" s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0" i="1"/>
  <c r="I16" i="3" l="1"/>
  <c r="I13" i="3" s="1"/>
  <c r="I8" i="3" s="1"/>
  <c r="J15" i="3"/>
  <c r="J24" i="3"/>
  <c r="E19" i="3"/>
  <c r="J22" i="3"/>
  <c r="H10" i="3"/>
  <c r="I11" i="3"/>
  <c r="J42" i="3"/>
  <c r="G11" i="3"/>
  <c r="J49" i="3"/>
  <c r="J34" i="3"/>
  <c r="F11" i="3"/>
  <c r="G10" i="3"/>
  <c r="G29" i="3"/>
  <c r="J29" i="3" s="1"/>
  <c r="E16" i="3"/>
  <c r="E11" i="3" s="1"/>
  <c r="H11" i="3"/>
  <c r="H13" i="3"/>
  <c r="J44" i="3"/>
  <c r="H19" i="3"/>
  <c r="J32" i="3"/>
  <c r="H11" i="1"/>
  <c r="I7" i="1"/>
  <c r="H7" i="1" s="1"/>
  <c r="J39" i="3"/>
  <c r="E13" i="3" l="1"/>
  <c r="J10" i="3"/>
  <c r="J16" i="3"/>
  <c r="J19" i="3"/>
  <c r="J11" i="3"/>
  <c r="H8" i="3"/>
  <c r="G13" i="3"/>
  <c r="G8" i="3" s="1"/>
  <c r="F13" i="3"/>
  <c r="F8" i="3" s="1"/>
  <c r="E8" i="3"/>
  <c r="J13" i="3" l="1"/>
  <c r="J8" i="3"/>
</calcChain>
</file>

<file path=xl/sharedStrings.xml><?xml version="1.0" encoding="utf-8"?>
<sst xmlns="http://schemas.openxmlformats.org/spreadsheetml/2006/main" count="285" uniqueCount="145">
  <si>
    <t>Приложение № 2</t>
  </si>
  <si>
    <t>Ресурсное обеспечение</t>
  </si>
  <si>
    <t>Статус</t>
  </si>
  <si>
    <t>Наименование муниципальной программы, подпрограммы, основного мероприятия</t>
  </si>
  <si>
    <t>Ответственный исполнитель</t>
  </si>
  <si>
    <t>Код бюджетной классификации</t>
  </si>
  <si>
    <t>Расходы (тыс. рублей), годы</t>
  </si>
  <si>
    <t>всего</t>
  </si>
  <si>
    <t>ГРБС</t>
  </si>
  <si>
    <t>Рз,Пр</t>
  </si>
  <si>
    <t>ЦСР</t>
  </si>
  <si>
    <t>ВР</t>
  </si>
  <si>
    <t>Муниципальная программа</t>
  </si>
  <si>
    <t>«Развитие дорожной и транспортной системы в Княжпогостском районе»</t>
  </si>
  <si>
    <t>02 0 0000000</t>
  </si>
  <si>
    <t>Подпрограмма 1</t>
  </si>
  <si>
    <t>Развитие транспортной инфраструктуры и транспортного обслуживания населения и экономики МР «Княжпогостский»</t>
  </si>
  <si>
    <t>02 1 0000000</t>
  </si>
  <si>
    <t>Задача 1.1. Поддержание существующей сети автомобильных дорог общего пользования.</t>
  </si>
  <si>
    <t>Основное мероприятие 1.1.</t>
  </si>
  <si>
    <t>Содержание автомобильных дорог общего пользования местного значения</t>
  </si>
  <si>
    <t>02 1 1А 00000</t>
  </si>
  <si>
    <r>
      <t xml:space="preserve">02 1 1А </t>
    </r>
    <r>
      <rPr>
        <b/>
        <sz val="11"/>
        <color theme="1"/>
        <rFont val="Times New Roman"/>
        <family val="1"/>
        <charset val="204"/>
      </rPr>
      <t>s</t>
    </r>
    <r>
      <rPr>
        <b/>
        <sz val="7"/>
        <color theme="1"/>
        <rFont val="Times New Roman"/>
        <family val="1"/>
        <charset val="204"/>
      </rPr>
      <t>2220</t>
    </r>
  </si>
  <si>
    <r>
      <t xml:space="preserve">02 1 1А </t>
    </r>
    <r>
      <rPr>
        <sz val="11"/>
        <color theme="1"/>
        <rFont val="Times New Roman"/>
        <family val="1"/>
        <charset val="204"/>
      </rPr>
      <t>s</t>
    </r>
    <r>
      <rPr>
        <sz val="7"/>
        <color theme="1"/>
        <rFont val="Times New Roman"/>
        <family val="1"/>
        <charset val="204"/>
      </rPr>
      <t>2220</t>
    </r>
  </si>
  <si>
    <t>Администрация городского поселения «Емва»</t>
  </si>
  <si>
    <t>Содержание автомобильных дорог</t>
  </si>
  <si>
    <t>Администрация ГП «Емва»</t>
  </si>
  <si>
    <t>02 11А 64503</t>
  </si>
  <si>
    <t>Основное мероприятие 1.2.</t>
  </si>
  <si>
    <t>Капитальный ремонт и ремонт автомобильных дорог общего пользования местного значения</t>
  </si>
  <si>
    <t>02 1 1 Б 00000</t>
  </si>
  <si>
    <t>Основное мероприятие 1.3</t>
  </si>
  <si>
    <t>Оборудование и содержание ледовых переправ</t>
  </si>
  <si>
    <t>02 1 1 В 00000</t>
  </si>
  <si>
    <t>0211BS2210</t>
  </si>
  <si>
    <t>Основное мероприятие 1.4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</si>
  <si>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значения.</t>
  </si>
  <si>
    <t>02 1 1Г 64504</t>
  </si>
  <si>
    <t>Основное мероприятие 1.5</t>
  </si>
  <si>
    <t>Реализация народного проекта в сфере дорожной деятельности</t>
  </si>
  <si>
    <t>02 1 1Л 00000</t>
  </si>
  <si>
    <t>Основное мероприятие 1.6</t>
  </si>
  <si>
    <t>Поставка самоходного парома</t>
  </si>
  <si>
    <t>Отдел по управлению имуществом администрации муниципального района «Княжпогостский»</t>
  </si>
  <si>
    <t>02 1 1Е00000</t>
  </si>
  <si>
    <t>Основное мероприятие 1.7</t>
  </si>
  <si>
    <t xml:space="preserve">Осуществление полномочий в области создания условий для предоставления транспортных услуг населению и организации транспортного обслуживания </t>
  </si>
  <si>
    <t>0211Н 64514</t>
  </si>
  <si>
    <t>Основное мероприятие 1.8</t>
  </si>
  <si>
    <t>Приобретение оборудования и другого имущества, необходимого для осуществления дорожной деятельности</t>
  </si>
  <si>
    <t>Управление муниципальным имуществом, землями и природными ресурсами администрации МР «Княжпогостский»</t>
  </si>
  <si>
    <t>021 1К 00000</t>
  </si>
  <si>
    <t>Основное мероприятие 1.9</t>
  </si>
  <si>
    <t>Организация  внутри муниципальных перевозок</t>
  </si>
  <si>
    <t>Отдел экономики администрации муниципального района «Княжпогостский</t>
  </si>
  <si>
    <t>02 11 П 00000</t>
  </si>
  <si>
    <t>Основное мероприятие 1.10</t>
  </si>
  <si>
    <t>Осуществление полномочий в области создания условий для предоставления транспортных услуг населению в организации транспортного обслуживания между поселениями</t>
  </si>
  <si>
    <t>02 1 1Р 64514</t>
  </si>
  <si>
    <t>Основное мероприятие 1.11</t>
  </si>
  <si>
    <t>Организация транспортного обслуживания на городских маршрутах</t>
  </si>
  <si>
    <t>02.1.1С.64577</t>
  </si>
  <si>
    <t>Основное мероприятие 1.12</t>
  </si>
  <si>
    <t>Развитие  транспортной системы</t>
  </si>
  <si>
    <t>02.2.00.00000</t>
  </si>
  <si>
    <t>Основное мероприятие 1.13</t>
  </si>
  <si>
    <t>Разработка комплексных схем организации дорожного движения</t>
  </si>
  <si>
    <t>02.2.2А.64578</t>
  </si>
  <si>
    <t>Основное мероприятие 1.14</t>
  </si>
  <si>
    <t>Организация  межмуниципальных перевозок</t>
  </si>
  <si>
    <t>02 11 М 00000</t>
  </si>
  <si>
    <t>Приложение 3</t>
  </si>
  <si>
    <t>к Постановлению №  4   от   13 января  2020 г.</t>
  </si>
  <si>
    <t>Ресурсное обеспечение и прогнозная (справочная) оценка расходов федерального</t>
  </si>
  <si>
    <t xml:space="preserve">бюджета, республиканского бюджета республики коми, бюджета МО МР "Княжпогостский" и юридических лиц </t>
  </si>
  <si>
    <t>на реализацию целей муниципальной программы, (тыс. руб.)</t>
  </si>
  <si>
    <t>Наименование муниципальной программы, подпрограммы муниципальной программы, ведомственной целевой программы, основного мероприятия</t>
  </si>
  <si>
    <t>Источник финансирования</t>
  </si>
  <si>
    <t>Оценка расходов (тыс. руб.), годы</t>
  </si>
  <si>
    <t>Всего, в том числе:</t>
  </si>
  <si>
    <t>Федеральный бюджет</t>
  </si>
  <si>
    <t>Республиканский бюджет Республики Коми</t>
  </si>
  <si>
    <t>Бюджет МО МР "Княжпогостский" &lt;5&gt;</t>
  </si>
  <si>
    <t>Развитие транспортной инфраструктуры и транспортного обслуживания населения и экономики МР «Княжпогостский».</t>
  </si>
  <si>
    <t>Всего, в том числе</t>
  </si>
  <si>
    <t>Бюджет МО МР "Княжпогостский" в т. числе средства дорожного фонда</t>
  </si>
  <si>
    <t>Реализация народных проектов в сфере дорожной деятельности</t>
  </si>
  <si>
    <t>Организация внутри муниципальных перевозок</t>
  </si>
  <si>
    <t>Организация транспортного обслуживания между поселениями (межбюджетные трансферты)</t>
  </si>
  <si>
    <t>Организация меж муниципальных перевозок</t>
  </si>
  <si>
    <t>Отдел строительства,  и дорожного хозяйства администрации муниципального района «Княжпогостский» и администрации городских и сельских поселений муниципального района «Княжпогостский»</t>
  </si>
  <si>
    <t xml:space="preserve">Отдел строительства,  и дорожного хозяйства администрации муниципального района «Княжпогостский» </t>
  </si>
  <si>
    <t xml:space="preserve"> ОСиДХ</t>
  </si>
  <si>
    <t>№ п/п</t>
  </si>
  <si>
    <t>Ответственные исполнители, соисполнители</t>
  </si>
  <si>
    <t>Расходы (руб)</t>
  </si>
  <si>
    <t>Всего</t>
  </si>
  <si>
    <t>Бюджет РК</t>
  </si>
  <si>
    <t>Бюджет муниципального района "Княжпогостский"</t>
  </si>
  <si>
    <t>Средства от приносящей доход деятельности</t>
  </si>
  <si>
    <t>Подпрограмма 1.</t>
  </si>
  <si>
    <t>Развитие транспортной инфраструктуры и транспортного обслуживания населения и экономики МР "Княжпогостский"</t>
  </si>
  <si>
    <t>Задача 1.1. Поддержание существующей сети автомобильных дорог общего пользования</t>
  </si>
  <si>
    <t>Основное мероприятие 1.1.  Содержание автомобильных дорог общего пользования местного значения</t>
  </si>
  <si>
    <t>Основное мероприятие 1.2. Капитальный ремонт и ремонт автомобильных дорог общего пользования местного значения</t>
  </si>
  <si>
    <t>Основное мероприятие 1.3. Оборудование и содержание ледовых перправ</t>
  </si>
  <si>
    <t>Основное мероприятие 1.4. Реализация народных проектов в сфере дорожной деятельности</t>
  </si>
  <si>
    <t xml:space="preserve">Ресурсное обеспечение и прогнозная  (справочная) оценка расходов средств на реализацию целей </t>
  </si>
  <si>
    <t>Таблица 3</t>
  </si>
  <si>
    <t>Подпрограмма 2</t>
  </si>
  <si>
    <t>Повышение качества управления развитием транспортной инфраструктуры</t>
  </si>
  <si>
    <t>Основное мероприятие 2.1. Проведение паспортизации дорог, разработка комплексных схем организации дорожного движения</t>
  </si>
  <si>
    <t>Задача 2.2. Усиление контроля за осуществлением дорожной и транспортной деятельности и безопасностью дорожного движения</t>
  </si>
  <si>
    <t>Приложение 1</t>
  </si>
  <si>
    <t>Основное мероприятие 1.6. Содержание улично-дорожной сети поселений</t>
  </si>
  <si>
    <t>Основное мероприятие 2.2. Осуществление функций управления в сфере движения автомобильного транспорта и обеспечения безопасности дорожного движения</t>
  </si>
  <si>
    <t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t>
  </si>
  <si>
    <t xml:space="preserve">Управление муниципального хозяйства АМР "Княжпогостский" </t>
  </si>
  <si>
    <t xml:space="preserve">Объемы финансирования Программы </t>
  </si>
  <si>
    <t>Год</t>
  </si>
  <si>
    <t>Средства федерального  бюджета (тыс.руб.)</t>
  </si>
  <si>
    <t>Средства республиканского бюджета (тыс.руб.)</t>
  </si>
  <si>
    <t>Средства местного бюджета (тыс.руб.)</t>
  </si>
  <si>
    <t>Средства от приносящей доход деятельности (тыс.руб.)</t>
  </si>
  <si>
    <t>(тыс.руб.)</t>
  </si>
  <si>
    <t>Итого</t>
  </si>
  <si>
    <t>МКУ "Городское хозяйство"</t>
  </si>
  <si>
    <t>Осуществление полномочий по решению вопросов местного значения городского поселения (регулярные перевозки)</t>
  </si>
  <si>
    <t>Мероприятия по организации и содержанию паромных переправ в с. Туръя и городское поселение Емва</t>
  </si>
  <si>
    <t>Основное мероприятие 1.8. Осуществление полномочий по решению вопросов местного значения городского поселения (содержание УДС)</t>
  </si>
  <si>
    <t>Основное мероприятие 1.5. Организация межмуниципальных перевозок</t>
  </si>
  <si>
    <t>Реализация народных инициатив в сфере дорожной деятельности</t>
  </si>
  <si>
    <t>МКУ "Городское хозяйство" Управление муниципального хозяйства АМР "Княжпогостский"</t>
  </si>
  <si>
    <t>муниципальной программы "Развитие дорожной и транспортной системы в муниципальном округе "Княжпогостский""</t>
  </si>
  <si>
    <t>Развитие дорожной и транспортной системы в муниципальном округе "Княжпогостский"</t>
  </si>
  <si>
    <t xml:space="preserve">Управление муниципального хозяйства АМО "Княжпогостский", администрация МО "Княжпогостский" </t>
  </si>
  <si>
    <t>Бюджет муниципального округа "Княжпогостский"</t>
  </si>
  <si>
    <t xml:space="preserve">Управление муниципального хозяйства АМО "Княжпогостский" </t>
  </si>
  <si>
    <t xml:space="preserve">Управление муниципального хозяйства АМО "Княжпогостский", </t>
  </si>
  <si>
    <t>Бюджет муниципального округа"Княжпогостский"</t>
  </si>
  <si>
    <t>Задача 2.1. Определение оптимальных вариантов развития транспортной инфраструктуры МО "Княжпогостский"</t>
  </si>
  <si>
    <t xml:space="preserve">Управление муниципального хозяйства АМО "Княжпогостский", администрация МО "Княжпогостский"  </t>
  </si>
  <si>
    <t>Управление муниципального хозяйства АМО "Княжпогостский"  органы местного самоуправления поселений</t>
  </si>
  <si>
    <t>Управление муниципального хозяйства АМО "Княжпогостский"</t>
  </si>
  <si>
    <t>Управление муниципального хозяйства АМО "Княжпогостский", АМО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</si>
</sst>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/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Border="1"/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0" fillId="0" borderId="3" xfId="0" applyBorder="1"/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4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justify" wrapText="1"/>
    </xf>
    <xf numFmtId="0" fontId="7" fillId="0" borderId="13" xfId="0" applyFont="1" applyBorder="1" applyAlignment="1">
      <alignment horizontal="justify" wrapText="1"/>
    </xf>
    <xf numFmtId="0" fontId="7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justify" wrapText="1"/>
    </xf>
    <xf numFmtId="164" fontId="0" fillId="0" borderId="1" xfId="0" applyNumberFormat="1" applyBorder="1" applyAlignment="1">
      <alignment horizontal="center"/>
    </xf>
    <xf numFmtId="164" fontId="7" fillId="0" borderId="13" xfId="0" applyNumberFormat="1" applyFont="1" applyBorder="1" applyAlignment="1">
      <alignment horizontal="center" wrapText="1"/>
    </xf>
    <xf numFmtId="164" fontId="8" fillId="0" borderId="13" xfId="0" applyNumberFormat="1" applyFont="1" applyBorder="1" applyAlignment="1">
      <alignment horizontal="center" wrapText="1"/>
    </xf>
    <xf numFmtId="165" fontId="7" fillId="0" borderId="13" xfId="0" applyNumberFormat="1" applyFont="1" applyBorder="1" applyAlignment="1">
      <alignment horizontal="justify" wrapText="1"/>
    </xf>
    <xf numFmtId="165" fontId="8" fillId="0" borderId="13" xfId="0" applyNumberFormat="1" applyFont="1" applyBorder="1" applyAlignment="1">
      <alignment horizontal="justify" wrapText="1"/>
    </xf>
    <xf numFmtId="165" fontId="8" fillId="0" borderId="13" xfId="0" applyNumberFormat="1" applyFont="1" applyBorder="1" applyAlignment="1">
      <alignment horizontal="center" wrapText="1"/>
    </xf>
    <xf numFmtId="0" fontId="6" fillId="0" borderId="2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6" fillId="3" borderId="1" xfId="0" applyFont="1" applyFill="1" applyBorder="1"/>
    <xf numFmtId="164" fontId="6" fillId="4" borderId="3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0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'Приложение 2 к новой программе'!$E$1:$E$6</c:f>
              <c:strCache>
                <c:ptCount val="6"/>
                <c:pt idx="0">
                  <c:v>Приложение 1</c:v>
                </c:pt>
                <c:pt idx="1">
                  <c:v>Таблица 3</c:v>
                </c:pt>
                <c:pt idx="2">
                  <c:v>Ресурсное обеспечение и прогнозная  (справочная) оценка расходов средств на реализацию целей </c:v>
                </c:pt>
                <c:pt idx="3">
                  <c:v>муниципальной программы "Развитие дорожной и транспортной системы в муниципальном округе "Княжпогостский""</c:v>
                </c:pt>
                <c:pt idx="4">
                  <c:v>Расходы (руб)</c:v>
                </c:pt>
                <c:pt idx="5">
                  <c:v>2021</c:v>
                </c:pt>
              </c:strCache>
            </c:strRef>
          </c:tx>
          <c:invertIfNegative val="0"/>
          <c:cat>
            <c:multiLvlStrRef>
              <c:f>'Приложение 2 к новой программе'!$A$7:$D$78</c:f>
              <c:multiLvlStrCache>
                <c:ptCount val="72"/>
                <c:lvl>
                  <c:pt idx="0">
                    <c:v>4</c:v>
                  </c:pt>
                  <c:pt idx="1">
                    <c:v>Всего</c:v>
                  </c:pt>
                  <c:pt idx="2">
                    <c:v>Федеральный бюджет</c:v>
                  </c:pt>
                  <c:pt idx="3">
                    <c:v>Бюджет РК</c:v>
                  </c:pt>
                  <c:pt idx="4">
                    <c:v>Бюджет муниципального округа "Княжпогостский"</c:v>
                  </c:pt>
                  <c:pt idx="5">
                    <c:v>Средства от приносящей доход деятельности</c:v>
                  </c:pt>
                  <c:pt idx="6">
                    <c:v>Всего</c:v>
                  </c:pt>
                  <c:pt idx="7">
                    <c:v>Федеральный бюджет</c:v>
                  </c:pt>
                  <c:pt idx="8">
                    <c:v>Бюджет РК</c:v>
                  </c:pt>
                  <c:pt idx="9">
                    <c:v>Бюджет муниципального округа "Княжпогостский"</c:v>
                  </c:pt>
                  <c:pt idx="10">
                    <c:v>Средства от приносящей доход деятельности</c:v>
                  </c:pt>
                  <c:pt idx="12">
                    <c:v>Всего</c:v>
                  </c:pt>
                  <c:pt idx="13">
                    <c:v>Федеральный бюджет</c:v>
                  </c:pt>
                  <c:pt idx="14">
                    <c:v>Бюджет РК</c:v>
                  </c:pt>
                  <c:pt idx="15">
                    <c:v>Бюджет муниципального округа "Княжпогостский"</c:v>
                  </c:pt>
                  <c:pt idx="16">
                    <c:v>Средства от приносящей доход деятельности</c:v>
                  </c:pt>
                  <c:pt idx="17">
                    <c:v>Всего</c:v>
                  </c:pt>
                  <c:pt idx="18">
                    <c:v>Федеральный бюджет</c:v>
                  </c:pt>
                  <c:pt idx="19">
                    <c:v>Бюджет РК</c:v>
                  </c:pt>
                  <c:pt idx="20">
                    <c:v>Бюджет муниципального округа "Княжпогостский"</c:v>
                  </c:pt>
                  <c:pt idx="21">
                    <c:v>Средства от приносящей доход деятельности</c:v>
                  </c:pt>
                  <c:pt idx="22">
                    <c:v>Всего</c:v>
                  </c:pt>
                  <c:pt idx="23">
                    <c:v>Федеральный бюджет</c:v>
                  </c:pt>
                  <c:pt idx="24">
                    <c:v>Бюджет РК</c:v>
                  </c:pt>
                  <c:pt idx="25">
                    <c:v>Бюджет муниципального округа "Княжпогостский"</c:v>
                  </c:pt>
                  <c:pt idx="26">
                    <c:v>Средства от приносящей доход деятельности</c:v>
                  </c:pt>
                  <c:pt idx="27">
                    <c:v>Всего</c:v>
                  </c:pt>
                  <c:pt idx="28">
                    <c:v>Федеральный бюджет</c:v>
                  </c:pt>
                  <c:pt idx="29">
                    <c:v>Бюджет РК</c:v>
                  </c:pt>
                  <c:pt idx="30">
                    <c:v>Бюджет муниципального округа "Княжпогостский"</c:v>
                  </c:pt>
                  <c:pt idx="31">
                    <c:v>Средства от приносящей доход деятельности</c:v>
                  </c:pt>
                  <c:pt idx="32">
                    <c:v>Всего</c:v>
                  </c:pt>
                  <c:pt idx="33">
                    <c:v>Федеральный бюджет</c:v>
                  </c:pt>
                  <c:pt idx="34">
                    <c:v>Бюджет РК</c:v>
                  </c:pt>
                  <c:pt idx="35">
                    <c:v>Бюджет муниципального округа "Княжпогостский"</c:v>
                  </c:pt>
                  <c:pt idx="36">
                    <c:v>Средства от приносящей доход деятельности</c:v>
                  </c:pt>
                  <c:pt idx="37">
                    <c:v>Всего</c:v>
                  </c:pt>
                  <c:pt idx="38">
                    <c:v>Федеральный бюджет</c:v>
                  </c:pt>
                  <c:pt idx="39">
                    <c:v>Бюджет РК</c:v>
                  </c:pt>
                  <c:pt idx="40">
                    <c:v>Бюджет муниципального округа "Княжпогостский"</c:v>
                  </c:pt>
                  <c:pt idx="41">
                    <c:v>Средства от приносящей доход деятельности</c:v>
                  </c:pt>
                  <c:pt idx="42">
                    <c:v>Всего</c:v>
                  </c:pt>
                  <c:pt idx="43">
                    <c:v>Федеральный бюджет</c:v>
                  </c:pt>
                  <c:pt idx="44">
                    <c:v>Бюджет РК</c:v>
                  </c:pt>
                  <c:pt idx="45">
                    <c:v>Бюджет муниципального округа "Княжпогостский"</c:v>
                  </c:pt>
                  <c:pt idx="46">
                    <c:v>Средства от приносящей доход деятельности</c:v>
                  </c:pt>
                  <c:pt idx="47">
                    <c:v>Бюджет муниципального округа"Княжпогостский"</c:v>
                  </c:pt>
                  <c:pt idx="48">
                    <c:v>Бюджет муниципального района "Княжпогостский"</c:v>
                  </c:pt>
                  <c:pt idx="49">
                    <c:v>Бюджет муниципального района "Княжпогостский"</c:v>
                  </c:pt>
                  <c:pt idx="50">
                    <c:v>Всего</c:v>
                  </c:pt>
                  <c:pt idx="51">
                    <c:v>Федеральный бюджет</c:v>
                  </c:pt>
                  <c:pt idx="52">
                    <c:v>Бюджет РК</c:v>
                  </c:pt>
                  <c:pt idx="53">
                    <c:v>Бюджет муниципального района "Княжпогостский"</c:v>
                  </c:pt>
                  <c:pt idx="54">
                    <c:v>Средства от приносящей доход деятельности</c:v>
                  </c:pt>
                  <c:pt idx="55">
                    <c:v>Всего</c:v>
                  </c:pt>
                  <c:pt idx="56">
                    <c:v>Федеральный бюджет</c:v>
                  </c:pt>
                  <c:pt idx="57">
                    <c:v>Бюджет РК</c:v>
                  </c:pt>
                  <c:pt idx="58">
                    <c:v>Бюджет муниципального округа "Княжпогостский"</c:v>
                  </c:pt>
                  <c:pt idx="59">
                    <c:v>Средства от приносящей доход деятельности</c:v>
                  </c:pt>
                  <c:pt idx="61">
                    <c:v>Всего</c:v>
                  </c:pt>
                  <c:pt idx="62">
                    <c:v>Федеральный бюджет</c:v>
                  </c:pt>
                  <c:pt idx="63">
                    <c:v>Бюджет РК</c:v>
                  </c:pt>
                  <c:pt idx="64">
                    <c:v>Бюджет муниципального округа "Княжпогостский"</c:v>
                  </c:pt>
                  <c:pt idx="65">
                    <c:v>Средства от приносящей доход деятельности</c:v>
                  </c:pt>
                  <c:pt idx="67">
                    <c:v>Всего</c:v>
                  </c:pt>
                  <c:pt idx="68">
                    <c:v>Федеральный бюджет</c:v>
                  </c:pt>
                  <c:pt idx="69">
                    <c:v>Бюджет РК</c:v>
                  </c:pt>
                  <c:pt idx="70">
                    <c:v>Бюджет муниципального округа "Княжпогостский"</c:v>
                  </c:pt>
                  <c:pt idx="71">
                    <c:v>Средства от приносящей доход деятельности</c:v>
                  </c:pt>
                </c:lvl>
                <c:lvl>
                  <c:pt idx="0">
                    <c:v>3</c:v>
                  </c:pt>
                  <c:pt idx="1">
                    <c:v>Управление муниципального хозяйства АМО "Княжпогостский", администрация МО "Княжпогостский" </c:v>
                  </c:pt>
                  <c:pt idx="6">
                    <c:v>Управление муниципального хозяйства АМО "Княжпогостский", администрация МО "Княжпогостский"  </c:v>
                  </c:pt>
                  <c:pt idx="12">
                    <c:v>Управление муниципального хозяйства АМО "Княжпогостский" </c:v>
                  </c:pt>
                  <c:pt idx="17">
                    <c:v>Управление муниципального хозяйства АМО "Княжпогостский" </c:v>
                  </c:pt>
                  <c:pt idx="22">
                    <c:v>Управление муниципального хозяйства АМО "Княжпогостский" </c:v>
                  </c:pt>
                  <c:pt idx="27">
                    <c:v>Управление муниципального хозяйства АМО "Княжпогостский"  органы местного самоуправления поселений</c:v>
                  </c:pt>
                  <c:pt idx="32">
                    <c:v>Управление муниципального хозяйства АМО "Княжпогостский", АМО "Княжпогостский"</c:v>
                  </c:pt>
                  <c:pt idx="37">
                    <c:v>Управление муниципального хозяйства АМО "Княжпогостский"</c:v>
                  </c:pt>
                  <c:pt idx="42">
                    <c:v>Управление муниципального хозяйства АМО "Княжпогостский", </c:v>
                  </c:pt>
                  <c:pt idx="47">
                    <c:v>МКУ "Городское хозяйство"</c:v>
                  </c:pt>
                  <c:pt idx="48">
                    <c:v>МКУ "Городское хозяйство"</c:v>
                  </c:pt>
                  <c:pt idx="49">
                    <c:v>МКУ "Городское хозяйство"</c:v>
                  </c:pt>
                  <c:pt idx="50">
                    <c:v>МКУ "Городское хозяйство" Управление муниципального хозяйства АМР "Княжпогостский"</c:v>
                  </c:pt>
                  <c:pt idx="55">
                    <c:v>Управление муниципального хозяйства АМР "Княжпогостский" </c:v>
                  </c:pt>
                  <c:pt idx="61">
                    <c:v>Управление муниципального хозяйства АМО "Княжпогостский" </c:v>
                  </c:pt>
                  <c:pt idx="67">
                    <c:v>Управление муниципального хозяйства АМО "Княжпогостский" </c:v>
                  </c:pt>
                </c:lvl>
                <c:lvl>
                  <c:pt idx="0">
                    <c:v>2</c:v>
                  </c:pt>
                  <c:pt idx="1">
                    <c:v>Развитие дорожной и транспортной системы в муниципальном округе "Княжпогостский"</c:v>
                  </c:pt>
                  <c:pt idx="6">
                    <c:v>Подпрограмма 1.</c:v>
                  </c:pt>
                  <c:pt idx="7">
                    <c:v>Развитие транспортной инфраструктуры и транспортного обслуживания населения и экономики МР "Княжпогостский"</c:v>
                  </c:pt>
                  <c:pt idx="12">
                    <c:v>Основное мероприятие 1.1.  Содержание автомобильных дорог общего пользования местного значения</c:v>
                  </c:pt>
                  <c:pt idx="17">
                    <c:v>Основное мероприятие 1.2. Капитальный ремонт и ремонт автомобильных дорог общего пользования местного значения</c:v>
                  </c:pt>
                  <c:pt idx="22">
                    <c:v>Основное мероприятие 1.3. Оборудование и содержание ледовых перправ</c:v>
                  </c:pt>
                  <c:pt idx="27">
                    <c:v>Основное мероприятие 1.4. Реализация народных проектов в сфере дорожной деятельности</c:v>
                  </c:pt>
                  <c:pt idx="32">
                    <c:v>Основное мероприятие 1.5. Организация межмуниципальных перевозок</c:v>
                  </c:pt>
                  <c:pt idx="37">
                    <c:v>Основное мероприятие 1.6. Содержание улично-дорожной сети поселений</c:v>
                  </c:pt>
                  <c:pt idx="42">
                    <c:v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c:v>
                  </c:pt>
                  <c:pt idx="47">
                    <c:v>Основное мероприятие 1.8. Осуществление полномочий по решению вопросов местного значения городского поселения (содержание УДС)</c:v>
                  </c:pt>
                  <c:pt idx="48">
                    <c:v>Мероприятия по организации и содержанию паромных переправ в с. Туръя и городское поселение Емва</c:v>
                  </c:pt>
                  <c:pt idx="49">
                    <c:v>Осуществление полномочий по решению вопросов местного значения городского поселения (регулярные перевозки)</c:v>
                  </c:pt>
                  <c:pt idx="50">
                    <c:v>Реализация народных инициатив в сфере дорожной деятельности</c:v>
                  </c:pt>
                  <c:pt idx="55">
                    <c:v>Подпрограмма 2</c:v>
                  </c:pt>
                  <c:pt idx="56">
                    <c:v>Повышение качества управления развитием транспортной инфраструктуры</c:v>
                  </c:pt>
                  <c:pt idx="61">
                    <c:v>Основное мероприятие 2.1. Проведение паспортизации дорог, разработка комплексных схем организации дорожного движения</c:v>
                  </c:pt>
                  <c:pt idx="67">
                    <c:v>Основное мероприятие 2.2. Осуществление функций управления в сфере движения автомобильного транспорта и обеспечения безопасности дорожного движения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6">
                    <c:v>2</c:v>
                  </c:pt>
                  <c:pt idx="11">
                    <c:v>Задача 1.1. Поддержание существующей сети автомобильных дорог общего пользования</c:v>
                  </c:pt>
                  <c:pt idx="12">
                    <c:v>3</c:v>
                  </c:pt>
                  <c:pt idx="17">
                    <c:v>4</c:v>
                  </c:pt>
                  <c:pt idx="22">
                    <c:v>5</c:v>
                  </c:pt>
                  <c:pt idx="27">
                    <c:v>6</c:v>
                  </c:pt>
                  <c:pt idx="32">
                    <c:v>7</c:v>
                  </c:pt>
                  <c:pt idx="37">
                    <c:v>8</c:v>
                  </c:pt>
                  <c:pt idx="42">
                    <c:v>9</c:v>
                  </c:pt>
                  <c:pt idx="47">
                    <c:v>10</c:v>
                  </c:pt>
                  <c:pt idx="48">
                    <c:v>11</c:v>
                  </c:pt>
                  <c:pt idx="49">
                    <c:v>12</c:v>
                  </c:pt>
                  <c:pt idx="50">
                    <c:v>13</c:v>
                  </c:pt>
                  <c:pt idx="55">
                    <c:v>14</c:v>
                  </c:pt>
                  <c:pt idx="60">
                    <c:v>Задача 2.1. Определение оптимальных вариантов развития транспортной инфраструктуры МО "Княжпогостский"</c:v>
                  </c:pt>
                  <c:pt idx="61">
                    <c:v>15</c:v>
                  </c:pt>
                  <c:pt idx="66">
                    <c:v>Задача 2.2. Усиление контроля за осуществлением дорожной и транспортной деятельности и безопасностью дорожного движения</c:v>
                  </c:pt>
                  <c:pt idx="67">
                    <c:v>16</c:v>
                  </c:pt>
                </c:lvl>
              </c:multiLvlStrCache>
            </c:multiLvlStrRef>
          </c:cat>
          <c:val>
            <c:numRef>
              <c:f>'Приложение 2 к новой программе'!$E$7:$E$78</c:f>
              <c:numCache>
                <c:formatCode>0.000</c:formatCode>
                <c:ptCount val="72"/>
                <c:pt idx="0" formatCode="General">
                  <c:v>5</c:v>
                </c:pt>
                <c:pt idx="1">
                  <c:v>32755.83</c:v>
                </c:pt>
                <c:pt idx="2">
                  <c:v>0</c:v>
                </c:pt>
                <c:pt idx="3">
                  <c:v>9315.2000000000007</c:v>
                </c:pt>
                <c:pt idx="4">
                  <c:v>23440.63</c:v>
                </c:pt>
                <c:pt idx="5">
                  <c:v>0</c:v>
                </c:pt>
                <c:pt idx="6">
                  <c:v>32755.83</c:v>
                </c:pt>
                <c:pt idx="7">
                  <c:v>0</c:v>
                </c:pt>
                <c:pt idx="8">
                  <c:v>9315.2000000000007</c:v>
                </c:pt>
                <c:pt idx="9">
                  <c:v>23440.63</c:v>
                </c:pt>
                <c:pt idx="10">
                  <c:v>0</c:v>
                </c:pt>
                <c:pt idx="12" formatCode="General">
                  <c:v>12219.90602</c:v>
                </c:pt>
                <c:pt idx="13">
                  <c:v>0</c:v>
                </c:pt>
                <c:pt idx="14">
                  <c:v>8891.7000000000007</c:v>
                </c:pt>
                <c:pt idx="15" formatCode="General">
                  <c:v>3328.2060200000001</c:v>
                </c:pt>
                <c:pt idx="16">
                  <c:v>0</c:v>
                </c:pt>
                <c:pt idx="17">
                  <c:v>8935.2009999999991</c:v>
                </c:pt>
                <c:pt idx="18">
                  <c:v>0</c:v>
                </c:pt>
                <c:pt idx="19">
                  <c:v>0</c:v>
                </c:pt>
                <c:pt idx="20">
                  <c:v>8935.2009999999991</c:v>
                </c:pt>
                <c:pt idx="21">
                  <c:v>0</c:v>
                </c:pt>
                <c:pt idx="22">
                  <c:v>540.053</c:v>
                </c:pt>
                <c:pt idx="23">
                  <c:v>0</c:v>
                </c:pt>
                <c:pt idx="24">
                  <c:v>423.5</c:v>
                </c:pt>
                <c:pt idx="25">
                  <c:v>116.553</c:v>
                </c:pt>
                <c:pt idx="26">
                  <c:v>0</c:v>
                </c:pt>
                <c:pt idx="27">
                  <c:v>112.304</c:v>
                </c:pt>
                <c:pt idx="28">
                  <c:v>0</c:v>
                </c:pt>
                <c:pt idx="29">
                  <c:v>0</c:v>
                </c:pt>
                <c:pt idx="30">
                  <c:v>112.304</c:v>
                </c:pt>
                <c:pt idx="31">
                  <c:v>0</c:v>
                </c:pt>
                <c:pt idx="32">
                  <c:v>10948.366</c:v>
                </c:pt>
                <c:pt idx="33">
                  <c:v>0</c:v>
                </c:pt>
                <c:pt idx="34">
                  <c:v>0</c:v>
                </c:pt>
                <c:pt idx="35">
                  <c:v>10948.366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3-4C67-96F4-041E282D6ABB}"/>
            </c:ext>
          </c:extLst>
        </c:ser>
        <c:ser>
          <c:idx val="1"/>
          <c:order val="1"/>
          <c:tx>
            <c:strRef>
              <c:f>'Приложение 2 к новой программе'!$F$1:$F$6</c:f>
              <c:strCache>
                <c:ptCount val="6"/>
                <c:pt idx="0">
                  <c:v>Приложение 1</c:v>
                </c:pt>
                <c:pt idx="1">
                  <c:v>Таблица 3</c:v>
                </c:pt>
                <c:pt idx="2">
                  <c:v>Ресурсное обеспечение и прогнозная  (справочная) оценка расходов средств на реализацию целей </c:v>
                </c:pt>
                <c:pt idx="3">
                  <c:v>муниципальной программы "Развитие дорожной и транспортной системы в муниципальном округе "Княжпогостский""</c:v>
                </c:pt>
                <c:pt idx="4">
                  <c:v>Расходы (руб)</c:v>
                </c:pt>
                <c:pt idx="5">
                  <c:v>2022</c:v>
                </c:pt>
              </c:strCache>
            </c:strRef>
          </c:tx>
          <c:invertIfNegative val="0"/>
          <c:cat>
            <c:multiLvlStrRef>
              <c:f>'Приложение 2 к новой программе'!$A$7:$D$78</c:f>
              <c:multiLvlStrCache>
                <c:ptCount val="72"/>
                <c:lvl>
                  <c:pt idx="0">
                    <c:v>4</c:v>
                  </c:pt>
                  <c:pt idx="1">
                    <c:v>Всего</c:v>
                  </c:pt>
                  <c:pt idx="2">
                    <c:v>Федеральный бюджет</c:v>
                  </c:pt>
                  <c:pt idx="3">
                    <c:v>Бюджет РК</c:v>
                  </c:pt>
                  <c:pt idx="4">
                    <c:v>Бюджет муниципального округа "Княжпогостский"</c:v>
                  </c:pt>
                  <c:pt idx="5">
                    <c:v>Средства от приносящей доход деятельности</c:v>
                  </c:pt>
                  <c:pt idx="6">
                    <c:v>Всего</c:v>
                  </c:pt>
                  <c:pt idx="7">
                    <c:v>Федеральный бюджет</c:v>
                  </c:pt>
                  <c:pt idx="8">
                    <c:v>Бюджет РК</c:v>
                  </c:pt>
                  <c:pt idx="9">
                    <c:v>Бюджет муниципального округа "Княжпогостский"</c:v>
                  </c:pt>
                  <c:pt idx="10">
                    <c:v>Средства от приносящей доход деятельности</c:v>
                  </c:pt>
                  <c:pt idx="12">
                    <c:v>Всего</c:v>
                  </c:pt>
                  <c:pt idx="13">
                    <c:v>Федеральный бюджет</c:v>
                  </c:pt>
                  <c:pt idx="14">
                    <c:v>Бюджет РК</c:v>
                  </c:pt>
                  <c:pt idx="15">
                    <c:v>Бюджет муниципального округа "Княжпогостский"</c:v>
                  </c:pt>
                  <c:pt idx="16">
                    <c:v>Средства от приносящей доход деятельности</c:v>
                  </c:pt>
                  <c:pt idx="17">
                    <c:v>Всего</c:v>
                  </c:pt>
                  <c:pt idx="18">
                    <c:v>Федеральный бюджет</c:v>
                  </c:pt>
                  <c:pt idx="19">
                    <c:v>Бюджет РК</c:v>
                  </c:pt>
                  <c:pt idx="20">
                    <c:v>Бюджет муниципального округа "Княжпогостский"</c:v>
                  </c:pt>
                  <c:pt idx="21">
                    <c:v>Средства от приносящей доход деятельности</c:v>
                  </c:pt>
                  <c:pt idx="22">
                    <c:v>Всего</c:v>
                  </c:pt>
                  <c:pt idx="23">
                    <c:v>Федеральный бюджет</c:v>
                  </c:pt>
                  <c:pt idx="24">
                    <c:v>Бюджет РК</c:v>
                  </c:pt>
                  <c:pt idx="25">
                    <c:v>Бюджет муниципального округа "Княжпогостский"</c:v>
                  </c:pt>
                  <c:pt idx="26">
                    <c:v>Средства от приносящей доход деятельности</c:v>
                  </c:pt>
                  <c:pt idx="27">
                    <c:v>Всего</c:v>
                  </c:pt>
                  <c:pt idx="28">
                    <c:v>Федеральный бюджет</c:v>
                  </c:pt>
                  <c:pt idx="29">
                    <c:v>Бюджет РК</c:v>
                  </c:pt>
                  <c:pt idx="30">
                    <c:v>Бюджет муниципального округа "Княжпогостский"</c:v>
                  </c:pt>
                  <c:pt idx="31">
                    <c:v>Средства от приносящей доход деятельности</c:v>
                  </c:pt>
                  <c:pt idx="32">
                    <c:v>Всего</c:v>
                  </c:pt>
                  <c:pt idx="33">
                    <c:v>Федеральный бюджет</c:v>
                  </c:pt>
                  <c:pt idx="34">
                    <c:v>Бюджет РК</c:v>
                  </c:pt>
                  <c:pt idx="35">
                    <c:v>Бюджет муниципального округа "Княжпогостский"</c:v>
                  </c:pt>
                  <c:pt idx="36">
                    <c:v>Средства от приносящей доход деятельности</c:v>
                  </c:pt>
                  <c:pt idx="37">
                    <c:v>Всего</c:v>
                  </c:pt>
                  <c:pt idx="38">
                    <c:v>Федеральный бюджет</c:v>
                  </c:pt>
                  <c:pt idx="39">
                    <c:v>Бюджет РК</c:v>
                  </c:pt>
                  <c:pt idx="40">
                    <c:v>Бюджет муниципального округа "Княжпогостский"</c:v>
                  </c:pt>
                  <c:pt idx="41">
                    <c:v>Средства от приносящей доход деятельности</c:v>
                  </c:pt>
                  <c:pt idx="42">
                    <c:v>Всего</c:v>
                  </c:pt>
                  <c:pt idx="43">
                    <c:v>Федеральный бюджет</c:v>
                  </c:pt>
                  <c:pt idx="44">
                    <c:v>Бюджет РК</c:v>
                  </c:pt>
                  <c:pt idx="45">
                    <c:v>Бюджет муниципального округа "Княжпогостский"</c:v>
                  </c:pt>
                  <c:pt idx="46">
                    <c:v>Средства от приносящей доход деятельности</c:v>
                  </c:pt>
                  <c:pt idx="47">
                    <c:v>Бюджет муниципального округа"Княжпогостский"</c:v>
                  </c:pt>
                  <c:pt idx="48">
                    <c:v>Бюджет муниципального района "Княжпогостский"</c:v>
                  </c:pt>
                  <c:pt idx="49">
                    <c:v>Бюджет муниципального района "Княжпогостский"</c:v>
                  </c:pt>
                  <c:pt idx="50">
                    <c:v>Всего</c:v>
                  </c:pt>
                  <c:pt idx="51">
                    <c:v>Федеральный бюджет</c:v>
                  </c:pt>
                  <c:pt idx="52">
                    <c:v>Бюджет РК</c:v>
                  </c:pt>
                  <c:pt idx="53">
                    <c:v>Бюджет муниципального района "Княжпогостский"</c:v>
                  </c:pt>
                  <c:pt idx="54">
                    <c:v>Средства от приносящей доход деятельности</c:v>
                  </c:pt>
                  <c:pt idx="55">
                    <c:v>Всего</c:v>
                  </c:pt>
                  <c:pt idx="56">
                    <c:v>Федеральный бюджет</c:v>
                  </c:pt>
                  <c:pt idx="57">
                    <c:v>Бюджет РК</c:v>
                  </c:pt>
                  <c:pt idx="58">
                    <c:v>Бюджет муниципального округа "Княжпогостский"</c:v>
                  </c:pt>
                  <c:pt idx="59">
                    <c:v>Средства от приносящей доход деятельности</c:v>
                  </c:pt>
                  <c:pt idx="61">
                    <c:v>Всего</c:v>
                  </c:pt>
                  <c:pt idx="62">
                    <c:v>Федеральный бюджет</c:v>
                  </c:pt>
                  <c:pt idx="63">
                    <c:v>Бюджет РК</c:v>
                  </c:pt>
                  <c:pt idx="64">
                    <c:v>Бюджет муниципального округа "Княжпогостский"</c:v>
                  </c:pt>
                  <c:pt idx="65">
                    <c:v>Средства от приносящей доход деятельности</c:v>
                  </c:pt>
                  <c:pt idx="67">
                    <c:v>Всего</c:v>
                  </c:pt>
                  <c:pt idx="68">
                    <c:v>Федеральный бюджет</c:v>
                  </c:pt>
                  <c:pt idx="69">
                    <c:v>Бюджет РК</c:v>
                  </c:pt>
                  <c:pt idx="70">
                    <c:v>Бюджет муниципального округа "Княжпогостский"</c:v>
                  </c:pt>
                  <c:pt idx="71">
                    <c:v>Средства от приносящей доход деятельности</c:v>
                  </c:pt>
                </c:lvl>
                <c:lvl>
                  <c:pt idx="0">
                    <c:v>3</c:v>
                  </c:pt>
                  <c:pt idx="1">
                    <c:v>Управление муниципального хозяйства АМО "Княжпогостский", администрация МО "Княжпогостский" </c:v>
                  </c:pt>
                  <c:pt idx="6">
                    <c:v>Управление муниципального хозяйства АМО "Княжпогостский", администрация МО "Княжпогостский"  </c:v>
                  </c:pt>
                  <c:pt idx="12">
                    <c:v>Управление муниципального хозяйства АМО "Княжпогостский" </c:v>
                  </c:pt>
                  <c:pt idx="17">
                    <c:v>Управление муниципального хозяйства АМО "Княжпогостский" </c:v>
                  </c:pt>
                  <c:pt idx="22">
                    <c:v>Управление муниципального хозяйства АМО "Княжпогостский" </c:v>
                  </c:pt>
                  <c:pt idx="27">
                    <c:v>Управление муниципального хозяйства АМО "Княжпогостский"  органы местного самоуправления поселений</c:v>
                  </c:pt>
                  <c:pt idx="32">
                    <c:v>Управление муниципального хозяйства АМО "Княжпогостский", АМО "Княжпогостский"</c:v>
                  </c:pt>
                  <c:pt idx="37">
                    <c:v>Управление муниципального хозяйства АМО "Княжпогостский"</c:v>
                  </c:pt>
                  <c:pt idx="42">
                    <c:v>Управление муниципального хозяйства АМО "Княжпогостский", </c:v>
                  </c:pt>
                  <c:pt idx="47">
                    <c:v>МКУ "Городское хозяйство"</c:v>
                  </c:pt>
                  <c:pt idx="48">
                    <c:v>МКУ "Городское хозяйство"</c:v>
                  </c:pt>
                  <c:pt idx="49">
                    <c:v>МКУ "Городское хозяйство"</c:v>
                  </c:pt>
                  <c:pt idx="50">
                    <c:v>МКУ "Городское хозяйство" Управление муниципального хозяйства АМР "Княжпогостский"</c:v>
                  </c:pt>
                  <c:pt idx="55">
                    <c:v>Управление муниципального хозяйства АМР "Княжпогостский" </c:v>
                  </c:pt>
                  <c:pt idx="61">
                    <c:v>Управление муниципального хозяйства АМО "Княжпогостский" </c:v>
                  </c:pt>
                  <c:pt idx="67">
                    <c:v>Управление муниципального хозяйства АМО "Княжпогостский" </c:v>
                  </c:pt>
                </c:lvl>
                <c:lvl>
                  <c:pt idx="0">
                    <c:v>2</c:v>
                  </c:pt>
                  <c:pt idx="1">
                    <c:v>Развитие дорожной и транспортной системы в муниципальном округе "Княжпогостский"</c:v>
                  </c:pt>
                  <c:pt idx="6">
                    <c:v>Подпрограмма 1.</c:v>
                  </c:pt>
                  <c:pt idx="7">
                    <c:v>Развитие транспортной инфраструктуры и транспортного обслуживания населения и экономики МР "Княжпогостский"</c:v>
                  </c:pt>
                  <c:pt idx="12">
                    <c:v>Основное мероприятие 1.1.  Содержание автомобильных дорог общего пользования местного значения</c:v>
                  </c:pt>
                  <c:pt idx="17">
                    <c:v>Основное мероприятие 1.2. Капитальный ремонт и ремонт автомобильных дорог общего пользования местного значения</c:v>
                  </c:pt>
                  <c:pt idx="22">
                    <c:v>Основное мероприятие 1.3. Оборудование и содержание ледовых перправ</c:v>
                  </c:pt>
                  <c:pt idx="27">
                    <c:v>Основное мероприятие 1.4. Реализация народных проектов в сфере дорожной деятельности</c:v>
                  </c:pt>
                  <c:pt idx="32">
                    <c:v>Основное мероприятие 1.5. Организация межмуниципальных перевозок</c:v>
                  </c:pt>
                  <c:pt idx="37">
                    <c:v>Основное мероприятие 1.6. Содержание улично-дорожной сети поселений</c:v>
                  </c:pt>
                  <c:pt idx="42">
                    <c:v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c:v>
                  </c:pt>
                  <c:pt idx="47">
                    <c:v>Основное мероприятие 1.8. Осуществление полномочий по решению вопросов местного значения городского поселения (содержание УДС)</c:v>
                  </c:pt>
                  <c:pt idx="48">
                    <c:v>Мероприятия по организации и содержанию паромных переправ в с. Туръя и городское поселение Емва</c:v>
                  </c:pt>
                  <c:pt idx="49">
                    <c:v>Осуществление полномочий по решению вопросов местного значения городского поселения (регулярные перевозки)</c:v>
                  </c:pt>
                  <c:pt idx="50">
                    <c:v>Реализация народных инициатив в сфере дорожной деятельности</c:v>
                  </c:pt>
                  <c:pt idx="55">
                    <c:v>Подпрограмма 2</c:v>
                  </c:pt>
                  <c:pt idx="56">
                    <c:v>Повышение качества управления развитием транспортной инфраструктуры</c:v>
                  </c:pt>
                  <c:pt idx="61">
                    <c:v>Основное мероприятие 2.1. Проведение паспортизации дорог, разработка комплексных схем организации дорожного движения</c:v>
                  </c:pt>
                  <c:pt idx="67">
                    <c:v>Основное мероприятие 2.2. Осуществление функций управления в сфере движения автомобильного транспорта и обеспечения безопасности дорожного движения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6">
                    <c:v>2</c:v>
                  </c:pt>
                  <c:pt idx="11">
                    <c:v>Задача 1.1. Поддержание существующей сети автомобильных дорог общего пользования</c:v>
                  </c:pt>
                  <c:pt idx="12">
                    <c:v>3</c:v>
                  </c:pt>
                  <c:pt idx="17">
                    <c:v>4</c:v>
                  </c:pt>
                  <c:pt idx="22">
                    <c:v>5</c:v>
                  </c:pt>
                  <c:pt idx="27">
                    <c:v>6</c:v>
                  </c:pt>
                  <c:pt idx="32">
                    <c:v>7</c:v>
                  </c:pt>
                  <c:pt idx="37">
                    <c:v>8</c:v>
                  </c:pt>
                  <c:pt idx="42">
                    <c:v>9</c:v>
                  </c:pt>
                  <c:pt idx="47">
                    <c:v>10</c:v>
                  </c:pt>
                  <c:pt idx="48">
                    <c:v>11</c:v>
                  </c:pt>
                  <c:pt idx="49">
                    <c:v>12</c:v>
                  </c:pt>
                  <c:pt idx="50">
                    <c:v>13</c:v>
                  </c:pt>
                  <c:pt idx="55">
                    <c:v>14</c:v>
                  </c:pt>
                  <c:pt idx="60">
                    <c:v>Задача 2.1. Определение оптимальных вариантов развития транспортной инфраструктуры МО "Княжпогостский"</c:v>
                  </c:pt>
                  <c:pt idx="61">
                    <c:v>15</c:v>
                  </c:pt>
                  <c:pt idx="66">
                    <c:v>Задача 2.2. Усиление контроля за осуществлением дорожной и транспортной деятельности и безопасностью дорожного движения</c:v>
                  </c:pt>
                  <c:pt idx="67">
                    <c:v>16</c:v>
                  </c:pt>
                </c:lvl>
              </c:multiLvlStrCache>
            </c:multiLvlStrRef>
          </c:cat>
          <c:val>
            <c:numRef>
              <c:f>'Приложение 2 к новой программе'!$F$7:$F$78</c:f>
              <c:numCache>
                <c:formatCode>General</c:formatCode>
                <c:ptCount val="72"/>
                <c:pt idx="0">
                  <c:v>6</c:v>
                </c:pt>
                <c:pt idx="1">
                  <c:v>74233.570999999996</c:v>
                </c:pt>
                <c:pt idx="2" formatCode="0.000">
                  <c:v>0</c:v>
                </c:pt>
                <c:pt idx="3" formatCode="0.000">
                  <c:v>49463.607000000004</c:v>
                </c:pt>
                <c:pt idx="4">
                  <c:v>24769.964</c:v>
                </c:pt>
                <c:pt idx="5" formatCode="0.000">
                  <c:v>0</c:v>
                </c:pt>
                <c:pt idx="6">
                  <c:v>74233.570999999996</c:v>
                </c:pt>
                <c:pt idx="7" formatCode="0.000">
                  <c:v>0</c:v>
                </c:pt>
                <c:pt idx="8" formatCode="0.000">
                  <c:v>49463.607000000004</c:v>
                </c:pt>
                <c:pt idx="9" formatCode="0.000">
                  <c:v>24769.964</c:v>
                </c:pt>
                <c:pt idx="10" formatCode="0.000">
                  <c:v>0</c:v>
                </c:pt>
                <c:pt idx="12">
                  <c:v>14179.734</c:v>
                </c:pt>
                <c:pt idx="13" formatCode="0.000">
                  <c:v>0</c:v>
                </c:pt>
                <c:pt idx="14" formatCode="0.000">
                  <c:v>8764.5</c:v>
                </c:pt>
                <c:pt idx="15" formatCode="0.000">
                  <c:v>5415.2340000000004</c:v>
                </c:pt>
                <c:pt idx="16" formatCode="0.000">
                  <c:v>0</c:v>
                </c:pt>
                <c:pt idx="17" formatCode="0.000">
                  <c:v>4995.45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4995.45</c:v>
                </c:pt>
                <c:pt idx="21" formatCode="0.000">
                  <c:v>0</c:v>
                </c:pt>
                <c:pt idx="22" formatCode="0.000">
                  <c:v>845.33699999999999</c:v>
                </c:pt>
                <c:pt idx="23" formatCode="0.000">
                  <c:v>0</c:v>
                </c:pt>
                <c:pt idx="24" formatCode="0.000">
                  <c:v>654.24400000000003</c:v>
                </c:pt>
                <c:pt idx="25" formatCode="0.000">
                  <c:v>191.09299999999999</c:v>
                </c:pt>
                <c:pt idx="26" formatCode="0.000">
                  <c:v>0</c:v>
                </c:pt>
                <c:pt idx="27" formatCode="0.000">
                  <c:v>4700.8249999999998</c:v>
                </c:pt>
                <c:pt idx="28" formatCode="0.000">
                  <c:v>0</c:v>
                </c:pt>
                <c:pt idx="29" formatCode="0.000">
                  <c:v>4000</c:v>
                </c:pt>
                <c:pt idx="30">
                  <c:v>700.82500000000005</c:v>
                </c:pt>
                <c:pt idx="31" formatCode="0.000">
                  <c:v>0</c:v>
                </c:pt>
                <c:pt idx="32" formatCode="0.000">
                  <c:v>12014.138999999999</c:v>
                </c:pt>
                <c:pt idx="33" formatCode="0.000">
                  <c:v>0</c:v>
                </c:pt>
                <c:pt idx="34" formatCode="0.000">
                  <c:v>2537.8629999999998</c:v>
                </c:pt>
                <c:pt idx="35" formatCode="0.000">
                  <c:v>9476.2759999999998</c:v>
                </c:pt>
                <c:pt idx="36" formatCode="0.000">
                  <c:v>0</c:v>
                </c:pt>
                <c:pt idx="37" formatCode="0.000">
                  <c:v>3479.3589999999999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3479.3589999999999</c:v>
                </c:pt>
                <c:pt idx="41" formatCode="0.000">
                  <c:v>0</c:v>
                </c:pt>
                <c:pt idx="42" formatCode="0.000">
                  <c:v>34018.726999999999</c:v>
                </c:pt>
                <c:pt idx="43" formatCode="0.000">
                  <c:v>0</c:v>
                </c:pt>
                <c:pt idx="44" formatCode="0.000">
                  <c:v>33507</c:v>
                </c:pt>
                <c:pt idx="45" formatCode="0.000">
                  <c:v>511.72699999999998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3-4C67-96F4-041E282D6ABB}"/>
            </c:ext>
          </c:extLst>
        </c:ser>
        <c:ser>
          <c:idx val="2"/>
          <c:order val="2"/>
          <c:tx>
            <c:strRef>
              <c:f>'Приложение 2 к новой программе'!$G$1:$G$6</c:f>
              <c:strCache>
                <c:ptCount val="6"/>
                <c:pt idx="0">
                  <c:v>Приложение 1</c:v>
                </c:pt>
                <c:pt idx="1">
                  <c:v>Таблица 3</c:v>
                </c:pt>
                <c:pt idx="2">
                  <c:v>Ресурсное обеспечение и прогнозная  (справочная) оценка расходов средств на реализацию целей </c:v>
                </c:pt>
                <c:pt idx="3">
                  <c:v>муниципальной программы "Развитие дорожной и транспортной системы в муниципальном округе "Княжпогостский""</c:v>
                </c:pt>
                <c:pt idx="4">
                  <c:v>Расходы (руб)</c:v>
                </c:pt>
                <c:pt idx="5">
                  <c:v>2023</c:v>
                </c:pt>
              </c:strCache>
            </c:strRef>
          </c:tx>
          <c:invertIfNegative val="0"/>
          <c:cat>
            <c:multiLvlStrRef>
              <c:f>'Приложение 2 к новой программе'!$A$7:$D$78</c:f>
              <c:multiLvlStrCache>
                <c:ptCount val="72"/>
                <c:lvl>
                  <c:pt idx="0">
                    <c:v>4</c:v>
                  </c:pt>
                  <c:pt idx="1">
                    <c:v>Всего</c:v>
                  </c:pt>
                  <c:pt idx="2">
                    <c:v>Федеральный бюджет</c:v>
                  </c:pt>
                  <c:pt idx="3">
                    <c:v>Бюджет РК</c:v>
                  </c:pt>
                  <c:pt idx="4">
                    <c:v>Бюджет муниципального округа "Княжпогостский"</c:v>
                  </c:pt>
                  <c:pt idx="5">
                    <c:v>Средства от приносящей доход деятельности</c:v>
                  </c:pt>
                  <c:pt idx="6">
                    <c:v>Всего</c:v>
                  </c:pt>
                  <c:pt idx="7">
                    <c:v>Федеральный бюджет</c:v>
                  </c:pt>
                  <c:pt idx="8">
                    <c:v>Бюджет РК</c:v>
                  </c:pt>
                  <c:pt idx="9">
                    <c:v>Бюджет муниципального округа "Княжпогостский"</c:v>
                  </c:pt>
                  <c:pt idx="10">
                    <c:v>Средства от приносящей доход деятельности</c:v>
                  </c:pt>
                  <c:pt idx="12">
                    <c:v>Всего</c:v>
                  </c:pt>
                  <c:pt idx="13">
                    <c:v>Федеральный бюджет</c:v>
                  </c:pt>
                  <c:pt idx="14">
                    <c:v>Бюджет РК</c:v>
                  </c:pt>
                  <c:pt idx="15">
                    <c:v>Бюджет муниципального округа "Княжпогостский"</c:v>
                  </c:pt>
                  <c:pt idx="16">
                    <c:v>Средства от приносящей доход деятельности</c:v>
                  </c:pt>
                  <c:pt idx="17">
                    <c:v>Всего</c:v>
                  </c:pt>
                  <c:pt idx="18">
                    <c:v>Федеральный бюджет</c:v>
                  </c:pt>
                  <c:pt idx="19">
                    <c:v>Бюджет РК</c:v>
                  </c:pt>
                  <c:pt idx="20">
                    <c:v>Бюджет муниципального округа "Княжпогостский"</c:v>
                  </c:pt>
                  <c:pt idx="21">
                    <c:v>Средства от приносящей доход деятельности</c:v>
                  </c:pt>
                  <c:pt idx="22">
                    <c:v>Всего</c:v>
                  </c:pt>
                  <c:pt idx="23">
                    <c:v>Федеральный бюджет</c:v>
                  </c:pt>
                  <c:pt idx="24">
                    <c:v>Бюджет РК</c:v>
                  </c:pt>
                  <c:pt idx="25">
                    <c:v>Бюджет муниципального округа "Княжпогостский"</c:v>
                  </c:pt>
                  <c:pt idx="26">
                    <c:v>Средства от приносящей доход деятельности</c:v>
                  </c:pt>
                  <c:pt idx="27">
                    <c:v>Всего</c:v>
                  </c:pt>
                  <c:pt idx="28">
                    <c:v>Федеральный бюджет</c:v>
                  </c:pt>
                  <c:pt idx="29">
                    <c:v>Бюджет РК</c:v>
                  </c:pt>
                  <c:pt idx="30">
                    <c:v>Бюджет муниципального округа "Княжпогостский"</c:v>
                  </c:pt>
                  <c:pt idx="31">
                    <c:v>Средства от приносящей доход деятельности</c:v>
                  </c:pt>
                  <c:pt idx="32">
                    <c:v>Всего</c:v>
                  </c:pt>
                  <c:pt idx="33">
                    <c:v>Федеральный бюджет</c:v>
                  </c:pt>
                  <c:pt idx="34">
                    <c:v>Бюджет РК</c:v>
                  </c:pt>
                  <c:pt idx="35">
                    <c:v>Бюджет муниципального округа "Княжпогостский"</c:v>
                  </c:pt>
                  <c:pt idx="36">
                    <c:v>Средства от приносящей доход деятельности</c:v>
                  </c:pt>
                  <c:pt idx="37">
                    <c:v>Всего</c:v>
                  </c:pt>
                  <c:pt idx="38">
                    <c:v>Федеральный бюджет</c:v>
                  </c:pt>
                  <c:pt idx="39">
                    <c:v>Бюджет РК</c:v>
                  </c:pt>
                  <c:pt idx="40">
                    <c:v>Бюджет муниципального округа "Княжпогостский"</c:v>
                  </c:pt>
                  <c:pt idx="41">
                    <c:v>Средства от приносящей доход деятельности</c:v>
                  </c:pt>
                  <c:pt idx="42">
                    <c:v>Всего</c:v>
                  </c:pt>
                  <c:pt idx="43">
                    <c:v>Федеральный бюджет</c:v>
                  </c:pt>
                  <c:pt idx="44">
                    <c:v>Бюджет РК</c:v>
                  </c:pt>
                  <c:pt idx="45">
                    <c:v>Бюджет муниципального округа "Княжпогостский"</c:v>
                  </c:pt>
                  <c:pt idx="46">
                    <c:v>Средства от приносящей доход деятельности</c:v>
                  </c:pt>
                  <c:pt idx="47">
                    <c:v>Бюджет муниципального округа"Княжпогостский"</c:v>
                  </c:pt>
                  <c:pt idx="48">
                    <c:v>Бюджет муниципального района "Княжпогостский"</c:v>
                  </c:pt>
                  <c:pt idx="49">
                    <c:v>Бюджет муниципального района "Княжпогостский"</c:v>
                  </c:pt>
                  <c:pt idx="50">
                    <c:v>Всего</c:v>
                  </c:pt>
                  <c:pt idx="51">
                    <c:v>Федеральный бюджет</c:v>
                  </c:pt>
                  <c:pt idx="52">
                    <c:v>Бюджет РК</c:v>
                  </c:pt>
                  <c:pt idx="53">
                    <c:v>Бюджет муниципального района "Княжпогостский"</c:v>
                  </c:pt>
                  <c:pt idx="54">
                    <c:v>Средства от приносящей доход деятельности</c:v>
                  </c:pt>
                  <c:pt idx="55">
                    <c:v>Всего</c:v>
                  </c:pt>
                  <c:pt idx="56">
                    <c:v>Федеральный бюджет</c:v>
                  </c:pt>
                  <c:pt idx="57">
                    <c:v>Бюджет РК</c:v>
                  </c:pt>
                  <c:pt idx="58">
                    <c:v>Бюджет муниципального округа "Княжпогостский"</c:v>
                  </c:pt>
                  <c:pt idx="59">
                    <c:v>Средства от приносящей доход деятельности</c:v>
                  </c:pt>
                  <c:pt idx="61">
                    <c:v>Всего</c:v>
                  </c:pt>
                  <c:pt idx="62">
                    <c:v>Федеральный бюджет</c:v>
                  </c:pt>
                  <c:pt idx="63">
                    <c:v>Бюджет РК</c:v>
                  </c:pt>
                  <c:pt idx="64">
                    <c:v>Бюджет муниципального округа "Княжпогостский"</c:v>
                  </c:pt>
                  <c:pt idx="65">
                    <c:v>Средства от приносящей доход деятельности</c:v>
                  </c:pt>
                  <c:pt idx="67">
                    <c:v>Всего</c:v>
                  </c:pt>
                  <c:pt idx="68">
                    <c:v>Федеральный бюджет</c:v>
                  </c:pt>
                  <c:pt idx="69">
                    <c:v>Бюджет РК</c:v>
                  </c:pt>
                  <c:pt idx="70">
                    <c:v>Бюджет муниципального округа "Княжпогостский"</c:v>
                  </c:pt>
                  <c:pt idx="71">
                    <c:v>Средства от приносящей доход деятельности</c:v>
                  </c:pt>
                </c:lvl>
                <c:lvl>
                  <c:pt idx="0">
                    <c:v>3</c:v>
                  </c:pt>
                  <c:pt idx="1">
                    <c:v>Управление муниципального хозяйства АМО "Княжпогостский", администрация МО "Княжпогостский" </c:v>
                  </c:pt>
                  <c:pt idx="6">
                    <c:v>Управление муниципального хозяйства АМО "Княжпогостский", администрация МО "Княжпогостский"  </c:v>
                  </c:pt>
                  <c:pt idx="12">
                    <c:v>Управление муниципального хозяйства АМО "Княжпогостский" </c:v>
                  </c:pt>
                  <c:pt idx="17">
                    <c:v>Управление муниципального хозяйства АМО "Княжпогостский" </c:v>
                  </c:pt>
                  <c:pt idx="22">
                    <c:v>Управление муниципального хозяйства АМО "Княжпогостский" </c:v>
                  </c:pt>
                  <c:pt idx="27">
                    <c:v>Управление муниципального хозяйства АМО "Княжпогостский"  органы местного самоуправления поселений</c:v>
                  </c:pt>
                  <c:pt idx="32">
                    <c:v>Управление муниципального хозяйства АМО "Княжпогостский", АМО "Княжпогостский"</c:v>
                  </c:pt>
                  <c:pt idx="37">
                    <c:v>Управление муниципального хозяйства АМО "Княжпогостский"</c:v>
                  </c:pt>
                  <c:pt idx="42">
                    <c:v>Управление муниципального хозяйства АМО "Княжпогостский", </c:v>
                  </c:pt>
                  <c:pt idx="47">
                    <c:v>МКУ "Городское хозяйство"</c:v>
                  </c:pt>
                  <c:pt idx="48">
                    <c:v>МКУ "Городское хозяйство"</c:v>
                  </c:pt>
                  <c:pt idx="49">
                    <c:v>МКУ "Городское хозяйство"</c:v>
                  </c:pt>
                  <c:pt idx="50">
                    <c:v>МКУ "Городское хозяйство" Управление муниципального хозяйства АМР "Княжпогостский"</c:v>
                  </c:pt>
                  <c:pt idx="55">
                    <c:v>Управление муниципального хозяйства АМР "Княжпогостский" </c:v>
                  </c:pt>
                  <c:pt idx="61">
                    <c:v>Управление муниципального хозяйства АМО "Княжпогостский" </c:v>
                  </c:pt>
                  <c:pt idx="67">
                    <c:v>Управление муниципального хозяйства АМО "Княжпогостский" </c:v>
                  </c:pt>
                </c:lvl>
                <c:lvl>
                  <c:pt idx="0">
                    <c:v>2</c:v>
                  </c:pt>
                  <c:pt idx="1">
                    <c:v>Развитие дорожной и транспортной системы в муниципальном округе "Княжпогостский"</c:v>
                  </c:pt>
                  <c:pt idx="6">
                    <c:v>Подпрограмма 1.</c:v>
                  </c:pt>
                  <c:pt idx="7">
                    <c:v>Развитие транспортной инфраструктуры и транспортного обслуживания населения и экономики МР "Княжпогостский"</c:v>
                  </c:pt>
                  <c:pt idx="12">
                    <c:v>Основное мероприятие 1.1.  Содержание автомобильных дорог общего пользования местного значения</c:v>
                  </c:pt>
                  <c:pt idx="17">
                    <c:v>Основное мероприятие 1.2. Капитальный ремонт и ремонт автомобильных дорог общего пользования местного значения</c:v>
                  </c:pt>
                  <c:pt idx="22">
                    <c:v>Основное мероприятие 1.3. Оборудование и содержание ледовых перправ</c:v>
                  </c:pt>
                  <c:pt idx="27">
                    <c:v>Основное мероприятие 1.4. Реализация народных проектов в сфере дорожной деятельности</c:v>
                  </c:pt>
                  <c:pt idx="32">
                    <c:v>Основное мероприятие 1.5. Организация межмуниципальных перевозок</c:v>
                  </c:pt>
                  <c:pt idx="37">
                    <c:v>Основное мероприятие 1.6. Содержание улично-дорожной сети поселений</c:v>
                  </c:pt>
                  <c:pt idx="42">
                    <c:v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c:v>
                  </c:pt>
                  <c:pt idx="47">
                    <c:v>Основное мероприятие 1.8. Осуществление полномочий по решению вопросов местного значения городского поселения (содержание УДС)</c:v>
                  </c:pt>
                  <c:pt idx="48">
                    <c:v>Мероприятия по организации и содержанию паромных переправ в с. Туръя и городское поселение Емва</c:v>
                  </c:pt>
                  <c:pt idx="49">
                    <c:v>Осуществление полномочий по решению вопросов местного значения городского поселения (регулярные перевозки)</c:v>
                  </c:pt>
                  <c:pt idx="50">
                    <c:v>Реализация народных инициатив в сфере дорожной деятельности</c:v>
                  </c:pt>
                  <c:pt idx="55">
                    <c:v>Подпрограмма 2</c:v>
                  </c:pt>
                  <c:pt idx="56">
                    <c:v>Повышение качества управления развитием транспортной инфраструктуры</c:v>
                  </c:pt>
                  <c:pt idx="61">
                    <c:v>Основное мероприятие 2.1. Проведение паспортизации дорог, разработка комплексных схем организации дорожного движения</c:v>
                  </c:pt>
                  <c:pt idx="67">
                    <c:v>Основное мероприятие 2.2. Осуществление функций управления в сфере движения автомобильного транспорта и обеспечения безопасности дорожного движения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6">
                    <c:v>2</c:v>
                  </c:pt>
                  <c:pt idx="11">
                    <c:v>Задача 1.1. Поддержание существующей сети автомобильных дорог общего пользования</c:v>
                  </c:pt>
                  <c:pt idx="12">
                    <c:v>3</c:v>
                  </c:pt>
                  <c:pt idx="17">
                    <c:v>4</c:v>
                  </c:pt>
                  <c:pt idx="22">
                    <c:v>5</c:v>
                  </c:pt>
                  <c:pt idx="27">
                    <c:v>6</c:v>
                  </c:pt>
                  <c:pt idx="32">
                    <c:v>7</c:v>
                  </c:pt>
                  <c:pt idx="37">
                    <c:v>8</c:v>
                  </c:pt>
                  <c:pt idx="42">
                    <c:v>9</c:v>
                  </c:pt>
                  <c:pt idx="47">
                    <c:v>10</c:v>
                  </c:pt>
                  <c:pt idx="48">
                    <c:v>11</c:v>
                  </c:pt>
                  <c:pt idx="49">
                    <c:v>12</c:v>
                  </c:pt>
                  <c:pt idx="50">
                    <c:v>13</c:v>
                  </c:pt>
                  <c:pt idx="55">
                    <c:v>14</c:v>
                  </c:pt>
                  <c:pt idx="60">
                    <c:v>Задача 2.1. Определение оптимальных вариантов развития транспортной инфраструктуры МО "Княжпогостский"</c:v>
                  </c:pt>
                  <c:pt idx="61">
                    <c:v>15</c:v>
                  </c:pt>
                  <c:pt idx="66">
                    <c:v>Задача 2.2. Усиление контроля за осуществлением дорожной и транспортной деятельности и безопасностью дорожного движения</c:v>
                  </c:pt>
                  <c:pt idx="67">
                    <c:v>16</c:v>
                  </c:pt>
                </c:lvl>
              </c:multiLvlStrCache>
            </c:multiLvlStrRef>
          </c:cat>
          <c:val>
            <c:numRef>
              <c:f>'Приложение 2 к новой программе'!$G$7:$G$78</c:f>
              <c:numCache>
                <c:formatCode>0.000</c:formatCode>
                <c:ptCount val="72"/>
                <c:pt idx="0" formatCode="General">
                  <c:v>7</c:v>
                </c:pt>
                <c:pt idx="1">
                  <c:v>49646.078000000001</c:v>
                </c:pt>
                <c:pt idx="2">
                  <c:v>0</c:v>
                </c:pt>
                <c:pt idx="3">
                  <c:v>16223.616</c:v>
                </c:pt>
                <c:pt idx="4">
                  <c:v>33422.462</c:v>
                </c:pt>
                <c:pt idx="5">
                  <c:v>0</c:v>
                </c:pt>
                <c:pt idx="6">
                  <c:v>49646.078000000001</c:v>
                </c:pt>
                <c:pt idx="7">
                  <c:v>0</c:v>
                </c:pt>
                <c:pt idx="8">
                  <c:v>16223.616</c:v>
                </c:pt>
                <c:pt idx="9">
                  <c:v>33422.462</c:v>
                </c:pt>
                <c:pt idx="10">
                  <c:v>0</c:v>
                </c:pt>
                <c:pt idx="12" formatCode="General">
                  <c:v>28126.087</c:v>
                </c:pt>
                <c:pt idx="13">
                  <c:v>0</c:v>
                </c:pt>
                <c:pt idx="14">
                  <c:v>11676.3</c:v>
                </c:pt>
                <c:pt idx="15">
                  <c:v>16449.787</c:v>
                </c:pt>
                <c:pt idx="16">
                  <c:v>0</c:v>
                </c:pt>
                <c:pt idx="17">
                  <c:v>3858.8040000000001</c:v>
                </c:pt>
                <c:pt idx="18">
                  <c:v>0</c:v>
                </c:pt>
                <c:pt idx="19">
                  <c:v>0</c:v>
                </c:pt>
                <c:pt idx="20">
                  <c:v>3858.8040000000001</c:v>
                </c:pt>
                <c:pt idx="21">
                  <c:v>0</c:v>
                </c:pt>
                <c:pt idx="22">
                  <c:v>825</c:v>
                </c:pt>
                <c:pt idx="23">
                  <c:v>0</c:v>
                </c:pt>
                <c:pt idx="24">
                  <c:v>417.4</c:v>
                </c:pt>
                <c:pt idx="25">
                  <c:v>407.6</c:v>
                </c:pt>
                <c:pt idx="26">
                  <c:v>0</c:v>
                </c:pt>
                <c:pt idx="27">
                  <c:v>2228.0320000000002</c:v>
                </c:pt>
                <c:pt idx="28">
                  <c:v>0</c:v>
                </c:pt>
                <c:pt idx="29">
                  <c:v>2000</c:v>
                </c:pt>
                <c:pt idx="30">
                  <c:v>228.03200000000001</c:v>
                </c:pt>
                <c:pt idx="31">
                  <c:v>0</c:v>
                </c:pt>
                <c:pt idx="32">
                  <c:v>12559.338</c:v>
                </c:pt>
                <c:pt idx="33">
                  <c:v>0</c:v>
                </c:pt>
                <c:pt idx="34">
                  <c:v>2129.9160000000002</c:v>
                </c:pt>
                <c:pt idx="35">
                  <c:v>10429.422</c:v>
                </c:pt>
                <c:pt idx="36">
                  <c:v>0</c:v>
                </c:pt>
                <c:pt idx="37">
                  <c:v>139.56100000000001</c:v>
                </c:pt>
                <c:pt idx="38">
                  <c:v>0</c:v>
                </c:pt>
                <c:pt idx="39">
                  <c:v>0</c:v>
                </c:pt>
                <c:pt idx="40">
                  <c:v>139.56100000000001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1879.18</c:v>
                </c:pt>
                <c:pt idx="48">
                  <c:v>30.076000000000001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3-4C67-96F4-041E282D6ABB}"/>
            </c:ext>
          </c:extLst>
        </c:ser>
        <c:ser>
          <c:idx val="3"/>
          <c:order val="3"/>
          <c:tx>
            <c:strRef>
              <c:f>'Приложение 2 к новой программе'!$H$1:$H$6</c:f>
              <c:strCache>
                <c:ptCount val="6"/>
                <c:pt idx="0">
                  <c:v>Приложение 1</c:v>
                </c:pt>
                <c:pt idx="1">
                  <c:v>Таблица 3</c:v>
                </c:pt>
                <c:pt idx="2">
                  <c:v>Ресурсное обеспечение и прогнозная  (справочная) оценка расходов средств на реализацию целей </c:v>
                </c:pt>
                <c:pt idx="3">
                  <c:v>муниципальной программы "Развитие дорожной и транспортной системы в муниципальном округе "Княжпогостский""</c:v>
                </c:pt>
                <c:pt idx="4">
                  <c:v>Расходы (руб)</c:v>
                </c:pt>
                <c:pt idx="5">
                  <c:v>2024</c:v>
                </c:pt>
              </c:strCache>
            </c:strRef>
          </c:tx>
          <c:invertIfNegative val="0"/>
          <c:cat>
            <c:multiLvlStrRef>
              <c:f>'Приложение 2 к новой программе'!$A$7:$D$78</c:f>
              <c:multiLvlStrCache>
                <c:ptCount val="72"/>
                <c:lvl>
                  <c:pt idx="0">
                    <c:v>4</c:v>
                  </c:pt>
                  <c:pt idx="1">
                    <c:v>Всего</c:v>
                  </c:pt>
                  <c:pt idx="2">
                    <c:v>Федеральный бюджет</c:v>
                  </c:pt>
                  <c:pt idx="3">
                    <c:v>Бюджет РК</c:v>
                  </c:pt>
                  <c:pt idx="4">
                    <c:v>Бюджет муниципального округа "Княжпогостский"</c:v>
                  </c:pt>
                  <c:pt idx="5">
                    <c:v>Средства от приносящей доход деятельности</c:v>
                  </c:pt>
                  <c:pt idx="6">
                    <c:v>Всего</c:v>
                  </c:pt>
                  <c:pt idx="7">
                    <c:v>Федеральный бюджет</c:v>
                  </c:pt>
                  <c:pt idx="8">
                    <c:v>Бюджет РК</c:v>
                  </c:pt>
                  <c:pt idx="9">
                    <c:v>Бюджет муниципального округа "Княжпогостский"</c:v>
                  </c:pt>
                  <c:pt idx="10">
                    <c:v>Средства от приносящей доход деятельности</c:v>
                  </c:pt>
                  <c:pt idx="12">
                    <c:v>Всего</c:v>
                  </c:pt>
                  <c:pt idx="13">
                    <c:v>Федеральный бюджет</c:v>
                  </c:pt>
                  <c:pt idx="14">
                    <c:v>Бюджет РК</c:v>
                  </c:pt>
                  <c:pt idx="15">
                    <c:v>Бюджет муниципального округа "Княжпогостский"</c:v>
                  </c:pt>
                  <c:pt idx="16">
                    <c:v>Средства от приносящей доход деятельности</c:v>
                  </c:pt>
                  <c:pt idx="17">
                    <c:v>Всего</c:v>
                  </c:pt>
                  <c:pt idx="18">
                    <c:v>Федеральный бюджет</c:v>
                  </c:pt>
                  <c:pt idx="19">
                    <c:v>Бюджет РК</c:v>
                  </c:pt>
                  <c:pt idx="20">
                    <c:v>Бюджет муниципального округа "Княжпогостский"</c:v>
                  </c:pt>
                  <c:pt idx="21">
                    <c:v>Средства от приносящей доход деятельности</c:v>
                  </c:pt>
                  <c:pt idx="22">
                    <c:v>Всего</c:v>
                  </c:pt>
                  <c:pt idx="23">
                    <c:v>Федеральный бюджет</c:v>
                  </c:pt>
                  <c:pt idx="24">
                    <c:v>Бюджет РК</c:v>
                  </c:pt>
                  <c:pt idx="25">
                    <c:v>Бюджет муниципального округа "Княжпогостский"</c:v>
                  </c:pt>
                  <c:pt idx="26">
                    <c:v>Средства от приносящей доход деятельности</c:v>
                  </c:pt>
                  <c:pt idx="27">
                    <c:v>Всего</c:v>
                  </c:pt>
                  <c:pt idx="28">
                    <c:v>Федеральный бюджет</c:v>
                  </c:pt>
                  <c:pt idx="29">
                    <c:v>Бюджет РК</c:v>
                  </c:pt>
                  <c:pt idx="30">
                    <c:v>Бюджет муниципального округа "Княжпогостский"</c:v>
                  </c:pt>
                  <c:pt idx="31">
                    <c:v>Средства от приносящей доход деятельности</c:v>
                  </c:pt>
                  <c:pt idx="32">
                    <c:v>Всего</c:v>
                  </c:pt>
                  <c:pt idx="33">
                    <c:v>Федеральный бюджет</c:v>
                  </c:pt>
                  <c:pt idx="34">
                    <c:v>Бюджет РК</c:v>
                  </c:pt>
                  <c:pt idx="35">
                    <c:v>Бюджет муниципального округа "Княжпогостский"</c:v>
                  </c:pt>
                  <c:pt idx="36">
                    <c:v>Средства от приносящей доход деятельности</c:v>
                  </c:pt>
                  <c:pt idx="37">
                    <c:v>Всего</c:v>
                  </c:pt>
                  <c:pt idx="38">
                    <c:v>Федеральный бюджет</c:v>
                  </c:pt>
                  <c:pt idx="39">
                    <c:v>Бюджет РК</c:v>
                  </c:pt>
                  <c:pt idx="40">
                    <c:v>Бюджет муниципального округа "Княжпогостский"</c:v>
                  </c:pt>
                  <c:pt idx="41">
                    <c:v>Средства от приносящей доход деятельности</c:v>
                  </c:pt>
                  <c:pt idx="42">
                    <c:v>Всего</c:v>
                  </c:pt>
                  <c:pt idx="43">
                    <c:v>Федеральный бюджет</c:v>
                  </c:pt>
                  <c:pt idx="44">
                    <c:v>Бюджет РК</c:v>
                  </c:pt>
                  <c:pt idx="45">
                    <c:v>Бюджет муниципального округа "Княжпогостский"</c:v>
                  </c:pt>
                  <c:pt idx="46">
                    <c:v>Средства от приносящей доход деятельности</c:v>
                  </c:pt>
                  <c:pt idx="47">
                    <c:v>Бюджет муниципального округа"Княжпогостский"</c:v>
                  </c:pt>
                  <c:pt idx="48">
                    <c:v>Бюджет муниципального района "Княжпогостский"</c:v>
                  </c:pt>
                  <c:pt idx="49">
                    <c:v>Бюджет муниципального района "Княжпогостский"</c:v>
                  </c:pt>
                  <c:pt idx="50">
                    <c:v>Всего</c:v>
                  </c:pt>
                  <c:pt idx="51">
                    <c:v>Федеральный бюджет</c:v>
                  </c:pt>
                  <c:pt idx="52">
                    <c:v>Бюджет РК</c:v>
                  </c:pt>
                  <c:pt idx="53">
                    <c:v>Бюджет муниципального района "Княжпогостский"</c:v>
                  </c:pt>
                  <c:pt idx="54">
                    <c:v>Средства от приносящей доход деятельности</c:v>
                  </c:pt>
                  <c:pt idx="55">
                    <c:v>Всего</c:v>
                  </c:pt>
                  <c:pt idx="56">
                    <c:v>Федеральный бюджет</c:v>
                  </c:pt>
                  <c:pt idx="57">
                    <c:v>Бюджет РК</c:v>
                  </c:pt>
                  <c:pt idx="58">
                    <c:v>Бюджет муниципального округа "Княжпогостский"</c:v>
                  </c:pt>
                  <c:pt idx="59">
                    <c:v>Средства от приносящей доход деятельности</c:v>
                  </c:pt>
                  <c:pt idx="61">
                    <c:v>Всего</c:v>
                  </c:pt>
                  <c:pt idx="62">
                    <c:v>Федеральный бюджет</c:v>
                  </c:pt>
                  <c:pt idx="63">
                    <c:v>Бюджет РК</c:v>
                  </c:pt>
                  <c:pt idx="64">
                    <c:v>Бюджет муниципального округа "Княжпогостский"</c:v>
                  </c:pt>
                  <c:pt idx="65">
                    <c:v>Средства от приносящей доход деятельности</c:v>
                  </c:pt>
                  <c:pt idx="67">
                    <c:v>Всего</c:v>
                  </c:pt>
                  <c:pt idx="68">
                    <c:v>Федеральный бюджет</c:v>
                  </c:pt>
                  <c:pt idx="69">
                    <c:v>Бюджет РК</c:v>
                  </c:pt>
                  <c:pt idx="70">
                    <c:v>Бюджет муниципального округа "Княжпогостский"</c:v>
                  </c:pt>
                  <c:pt idx="71">
                    <c:v>Средства от приносящей доход деятельности</c:v>
                  </c:pt>
                </c:lvl>
                <c:lvl>
                  <c:pt idx="0">
                    <c:v>3</c:v>
                  </c:pt>
                  <c:pt idx="1">
                    <c:v>Управление муниципального хозяйства АМО "Княжпогостский", администрация МО "Княжпогостский" </c:v>
                  </c:pt>
                  <c:pt idx="6">
                    <c:v>Управление муниципального хозяйства АМО "Княжпогостский", администрация МО "Княжпогостский"  </c:v>
                  </c:pt>
                  <c:pt idx="12">
                    <c:v>Управление муниципального хозяйства АМО "Княжпогостский" </c:v>
                  </c:pt>
                  <c:pt idx="17">
                    <c:v>Управление муниципального хозяйства АМО "Княжпогостский" </c:v>
                  </c:pt>
                  <c:pt idx="22">
                    <c:v>Управление муниципального хозяйства АМО "Княжпогостский" </c:v>
                  </c:pt>
                  <c:pt idx="27">
                    <c:v>Управление муниципального хозяйства АМО "Княжпогостский"  органы местного самоуправления поселений</c:v>
                  </c:pt>
                  <c:pt idx="32">
                    <c:v>Управление муниципального хозяйства АМО "Княжпогостский", АМО "Княжпогостский"</c:v>
                  </c:pt>
                  <c:pt idx="37">
                    <c:v>Управление муниципального хозяйства АМО "Княжпогостский"</c:v>
                  </c:pt>
                  <c:pt idx="42">
                    <c:v>Управление муниципального хозяйства АМО "Княжпогостский", </c:v>
                  </c:pt>
                  <c:pt idx="47">
                    <c:v>МКУ "Городское хозяйство"</c:v>
                  </c:pt>
                  <c:pt idx="48">
                    <c:v>МКУ "Городское хозяйство"</c:v>
                  </c:pt>
                  <c:pt idx="49">
                    <c:v>МКУ "Городское хозяйство"</c:v>
                  </c:pt>
                  <c:pt idx="50">
                    <c:v>МКУ "Городское хозяйство" Управление муниципального хозяйства АМР "Княжпогостский"</c:v>
                  </c:pt>
                  <c:pt idx="55">
                    <c:v>Управление муниципального хозяйства АМР "Княжпогостский" </c:v>
                  </c:pt>
                  <c:pt idx="61">
                    <c:v>Управление муниципального хозяйства АМО "Княжпогостский" </c:v>
                  </c:pt>
                  <c:pt idx="67">
                    <c:v>Управление муниципального хозяйства АМО "Княжпогостский" </c:v>
                  </c:pt>
                </c:lvl>
                <c:lvl>
                  <c:pt idx="0">
                    <c:v>2</c:v>
                  </c:pt>
                  <c:pt idx="1">
                    <c:v>Развитие дорожной и транспортной системы в муниципальном округе "Княжпогостский"</c:v>
                  </c:pt>
                  <c:pt idx="6">
                    <c:v>Подпрограмма 1.</c:v>
                  </c:pt>
                  <c:pt idx="7">
                    <c:v>Развитие транспортной инфраструктуры и транспортного обслуживания населения и экономики МР "Княжпогостский"</c:v>
                  </c:pt>
                  <c:pt idx="12">
                    <c:v>Основное мероприятие 1.1.  Содержание автомобильных дорог общего пользования местного значения</c:v>
                  </c:pt>
                  <c:pt idx="17">
                    <c:v>Основное мероприятие 1.2. Капитальный ремонт и ремонт автомобильных дорог общего пользования местного значения</c:v>
                  </c:pt>
                  <c:pt idx="22">
                    <c:v>Основное мероприятие 1.3. Оборудование и содержание ледовых перправ</c:v>
                  </c:pt>
                  <c:pt idx="27">
                    <c:v>Основное мероприятие 1.4. Реализация народных проектов в сфере дорожной деятельности</c:v>
                  </c:pt>
                  <c:pt idx="32">
                    <c:v>Основное мероприятие 1.5. Организация межмуниципальных перевозок</c:v>
                  </c:pt>
                  <c:pt idx="37">
                    <c:v>Основное мероприятие 1.6. Содержание улично-дорожной сети поселений</c:v>
                  </c:pt>
                  <c:pt idx="42">
                    <c:v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c:v>
                  </c:pt>
                  <c:pt idx="47">
                    <c:v>Основное мероприятие 1.8. Осуществление полномочий по решению вопросов местного значения городского поселения (содержание УДС)</c:v>
                  </c:pt>
                  <c:pt idx="48">
                    <c:v>Мероприятия по организации и содержанию паромных переправ в с. Туръя и городское поселение Емва</c:v>
                  </c:pt>
                  <c:pt idx="49">
                    <c:v>Осуществление полномочий по решению вопросов местного значения городского поселения (регулярные перевозки)</c:v>
                  </c:pt>
                  <c:pt idx="50">
                    <c:v>Реализация народных инициатив в сфере дорожной деятельности</c:v>
                  </c:pt>
                  <c:pt idx="55">
                    <c:v>Подпрограмма 2</c:v>
                  </c:pt>
                  <c:pt idx="56">
                    <c:v>Повышение качества управления развитием транспортной инфраструктуры</c:v>
                  </c:pt>
                  <c:pt idx="61">
                    <c:v>Основное мероприятие 2.1. Проведение паспортизации дорог, разработка комплексных схем организации дорожного движения</c:v>
                  </c:pt>
                  <c:pt idx="67">
                    <c:v>Основное мероприятие 2.2. Осуществление функций управления в сфере движения автомобильного транспорта и обеспечения безопасности дорожного движения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6">
                    <c:v>2</c:v>
                  </c:pt>
                  <c:pt idx="11">
                    <c:v>Задача 1.1. Поддержание существующей сети автомобильных дорог общего пользования</c:v>
                  </c:pt>
                  <c:pt idx="12">
                    <c:v>3</c:v>
                  </c:pt>
                  <c:pt idx="17">
                    <c:v>4</c:v>
                  </c:pt>
                  <c:pt idx="22">
                    <c:v>5</c:v>
                  </c:pt>
                  <c:pt idx="27">
                    <c:v>6</c:v>
                  </c:pt>
                  <c:pt idx="32">
                    <c:v>7</c:v>
                  </c:pt>
                  <c:pt idx="37">
                    <c:v>8</c:v>
                  </c:pt>
                  <c:pt idx="42">
                    <c:v>9</c:v>
                  </c:pt>
                  <c:pt idx="47">
                    <c:v>10</c:v>
                  </c:pt>
                  <c:pt idx="48">
                    <c:v>11</c:v>
                  </c:pt>
                  <c:pt idx="49">
                    <c:v>12</c:v>
                  </c:pt>
                  <c:pt idx="50">
                    <c:v>13</c:v>
                  </c:pt>
                  <c:pt idx="55">
                    <c:v>14</c:v>
                  </c:pt>
                  <c:pt idx="60">
                    <c:v>Задача 2.1. Определение оптимальных вариантов развития транспортной инфраструктуры МО "Княжпогостский"</c:v>
                  </c:pt>
                  <c:pt idx="61">
                    <c:v>15</c:v>
                  </c:pt>
                  <c:pt idx="66">
                    <c:v>Задача 2.2. Усиление контроля за осуществлением дорожной и транспортной деятельности и безопасностью дорожного движения</c:v>
                  </c:pt>
                  <c:pt idx="67">
                    <c:v>16</c:v>
                  </c:pt>
                </c:lvl>
              </c:multiLvlStrCache>
            </c:multiLvlStrRef>
          </c:cat>
          <c:val>
            <c:numRef>
              <c:f>'Приложение 2 к новой программе'!$H$7:$H$78</c:f>
              <c:numCache>
                <c:formatCode>0.000</c:formatCode>
                <c:ptCount val="72"/>
                <c:pt idx="0" formatCode="General">
                  <c:v>8</c:v>
                </c:pt>
                <c:pt idx="1">
                  <c:v>86645.294999999998</c:v>
                </c:pt>
                <c:pt idx="2">
                  <c:v>0</c:v>
                </c:pt>
                <c:pt idx="3">
                  <c:v>24731.739000000001</c:v>
                </c:pt>
                <c:pt idx="4">
                  <c:v>61913.555999999997</c:v>
                </c:pt>
                <c:pt idx="5">
                  <c:v>0</c:v>
                </c:pt>
                <c:pt idx="6">
                  <c:v>86645.294999999998</c:v>
                </c:pt>
                <c:pt idx="7">
                  <c:v>0</c:v>
                </c:pt>
                <c:pt idx="8">
                  <c:v>24731.739000000001</c:v>
                </c:pt>
                <c:pt idx="9">
                  <c:v>61913.555999999997</c:v>
                </c:pt>
                <c:pt idx="10">
                  <c:v>0</c:v>
                </c:pt>
                <c:pt idx="12" formatCode="General">
                  <c:v>23863.414000000001</c:v>
                </c:pt>
                <c:pt idx="13">
                  <c:v>0</c:v>
                </c:pt>
                <c:pt idx="14">
                  <c:v>11676.287</c:v>
                </c:pt>
                <c:pt idx="15">
                  <c:v>12187.127</c:v>
                </c:pt>
                <c:pt idx="16">
                  <c:v>0</c:v>
                </c:pt>
                <c:pt idx="17">
                  <c:v>12335.938</c:v>
                </c:pt>
                <c:pt idx="18">
                  <c:v>0</c:v>
                </c:pt>
                <c:pt idx="19">
                  <c:v>0</c:v>
                </c:pt>
                <c:pt idx="20">
                  <c:v>12335.938</c:v>
                </c:pt>
                <c:pt idx="21">
                  <c:v>0</c:v>
                </c:pt>
                <c:pt idx="22">
                  <c:v>1700</c:v>
                </c:pt>
                <c:pt idx="23">
                  <c:v>0</c:v>
                </c:pt>
                <c:pt idx="24">
                  <c:v>1495.0930000000001</c:v>
                </c:pt>
                <c:pt idx="25">
                  <c:v>204.90700000000001</c:v>
                </c:pt>
                <c:pt idx="26">
                  <c:v>0</c:v>
                </c:pt>
                <c:pt idx="27">
                  <c:v>4452.5559999999996</c:v>
                </c:pt>
                <c:pt idx="28">
                  <c:v>0</c:v>
                </c:pt>
                <c:pt idx="29">
                  <c:v>4000</c:v>
                </c:pt>
                <c:pt idx="30">
                  <c:v>452.55599999999998</c:v>
                </c:pt>
                <c:pt idx="31">
                  <c:v>0</c:v>
                </c:pt>
                <c:pt idx="32">
                  <c:v>22120.718000000001</c:v>
                </c:pt>
                <c:pt idx="33">
                  <c:v>0</c:v>
                </c:pt>
                <c:pt idx="34">
                  <c:v>7560.3590000000004</c:v>
                </c:pt>
                <c:pt idx="35">
                  <c:v>14560.359</c:v>
                </c:pt>
                <c:pt idx="36">
                  <c:v>0</c:v>
                </c:pt>
                <c:pt idx="37">
                  <c:v>3087.1779999999999</c:v>
                </c:pt>
                <c:pt idx="38">
                  <c:v>0</c:v>
                </c:pt>
                <c:pt idx="39">
                  <c:v>0</c:v>
                </c:pt>
                <c:pt idx="40">
                  <c:v>3087.1779999999999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5396.6229999999996</c:v>
                </c:pt>
                <c:pt idx="48">
                  <c:v>7000</c:v>
                </c:pt>
                <c:pt idx="49">
                  <c:v>2034.838</c:v>
                </c:pt>
                <c:pt idx="50">
                  <c:v>4654.03</c:v>
                </c:pt>
                <c:pt idx="51">
                  <c:v>0</c:v>
                </c:pt>
                <c:pt idx="52">
                  <c:v>0</c:v>
                </c:pt>
                <c:pt idx="53">
                  <c:v>4654.03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53-4C67-96F4-041E282D6ABB}"/>
            </c:ext>
          </c:extLst>
        </c:ser>
        <c:ser>
          <c:idx val="4"/>
          <c:order val="4"/>
          <c:tx>
            <c:strRef>
              <c:f>'Приложение 2 к новой программе'!$I$1:$I$6</c:f>
              <c:strCache>
                <c:ptCount val="6"/>
                <c:pt idx="0">
                  <c:v>Приложение 1</c:v>
                </c:pt>
                <c:pt idx="1">
                  <c:v>Таблица 3</c:v>
                </c:pt>
                <c:pt idx="2">
                  <c:v>Ресурсное обеспечение и прогнозная  (справочная) оценка расходов средств на реализацию целей </c:v>
                </c:pt>
                <c:pt idx="3">
                  <c:v>муниципальной программы "Развитие дорожной и транспортной системы в муниципальном округе "Княжпогостский""</c:v>
                </c:pt>
                <c:pt idx="4">
                  <c:v>Расходы (руб)</c:v>
                </c:pt>
                <c:pt idx="5">
                  <c:v>2025</c:v>
                </c:pt>
              </c:strCache>
            </c:strRef>
          </c:tx>
          <c:invertIfNegative val="0"/>
          <c:cat>
            <c:multiLvlStrRef>
              <c:f>'Приложение 2 к новой программе'!$A$7:$D$78</c:f>
              <c:multiLvlStrCache>
                <c:ptCount val="72"/>
                <c:lvl>
                  <c:pt idx="0">
                    <c:v>4</c:v>
                  </c:pt>
                  <c:pt idx="1">
                    <c:v>Всего</c:v>
                  </c:pt>
                  <c:pt idx="2">
                    <c:v>Федеральный бюджет</c:v>
                  </c:pt>
                  <c:pt idx="3">
                    <c:v>Бюджет РК</c:v>
                  </c:pt>
                  <c:pt idx="4">
                    <c:v>Бюджет муниципального округа "Княжпогостский"</c:v>
                  </c:pt>
                  <c:pt idx="5">
                    <c:v>Средства от приносящей доход деятельности</c:v>
                  </c:pt>
                  <c:pt idx="6">
                    <c:v>Всего</c:v>
                  </c:pt>
                  <c:pt idx="7">
                    <c:v>Федеральный бюджет</c:v>
                  </c:pt>
                  <c:pt idx="8">
                    <c:v>Бюджет РК</c:v>
                  </c:pt>
                  <c:pt idx="9">
                    <c:v>Бюджет муниципального округа "Княжпогостский"</c:v>
                  </c:pt>
                  <c:pt idx="10">
                    <c:v>Средства от приносящей доход деятельности</c:v>
                  </c:pt>
                  <c:pt idx="12">
                    <c:v>Всего</c:v>
                  </c:pt>
                  <c:pt idx="13">
                    <c:v>Федеральный бюджет</c:v>
                  </c:pt>
                  <c:pt idx="14">
                    <c:v>Бюджет РК</c:v>
                  </c:pt>
                  <c:pt idx="15">
                    <c:v>Бюджет муниципального округа "Княжпогостский"</c:v>
                  </c:pt>
                  <c:pt idx="16">
                    <c:v>Средства от приносящей доход деятельности</c:v>
                  </c:pt>
                  <c:pt idx="17">
                    <c:v>Всего</c:v>
                  </c:pt>
                  <c:pt idx="18">
                    <c:v>Федеральный бюджет</c:v>
                  </c:pt>
                  <c:pt idx="19">
                    <c:v>Бюджет РК</c:v>
                  </c:pt>
                  <c:pt idx="20">
                    <c:v>Бюджет муниципального округа "Княжпогостский"</c:v>
                  </c:pt>
                  <c:pt idx="21">
                    <c:v>Средства от приносящей доход деятельности</c:v>
                  </c:pt>
                  <c:pt idx="22">
                    <c:v>Всего</c:v>
                  </c:pt>
                  <c:pt idx="23">
                    <c:v>Федеральный бюджет</c:v>
                  </c:pt>
                  <c:pt idx="24">
                    <c:v>Бюджет РК</c:v>
                  </c:pt>
                  <c:pt idx="25">
                    <c:v>Бюджет муниципального округа "Княжпогостский"</c:v>
                  </c:pt>
                  <c:pt idx="26">
                    <c:v>Средства от приносящей доход деятельности</c:v>
                  </c:pt>
                  <c:pt idx="27">
                    <c:v>Всего</c:v>
                  </c:pt>
                  <c:pt idx="28">
                    <c:v>Федеральный бюджет</c:v>
                  </c:pt>
                  <c:pt idx="29">
                    <c:v>Бюджет РК</c:v>
                  </c:pt>
                  <c:pt idx="30">
                    <c:v>Бюджет муниципального округа "Княжпогостский"</c:v>
                  </c:pt>
                  <c:pt idx="31">
                    <c:v>Средства от приносящей доход деятельности</c:v>
                  </c:pt>
                  <c:pt idx="32">
                    <c:v>Всего</c:v>
                  </c:pt>
                  <c:pt idx="33">
                    <c:v>Федеральный бюджет</c:v>
                  </c:pt>
                  <c:pt idx="34">
                    <c:v>Бюджет РК</c:v>
                  </c:pt>
                  <c:pt idx="35">
                    <c:v>Бюджет муниципального округа "Княжпогостский"</c:v>
                  </c:pt>
                  <c:pt idx="36">
                    <c:v>Средства от приносящей доход деятельности</c:v>
                  </c:pt>
                  <c:pt idx="37">
                    <c:v>Всего</c:v>
                  </c:pt>
                  <c:pt idx="38">
                    <c:v>Федеральный бюджет</c:v>
                  </c:pt>
                  <c:pt idx="39">
                    <c:v>Бюджет РК</c:v>
                  </c:pt>
                  <c:pt idx="40">
                    <c:v>Бюджет муниципального округа "Княжпогостский"</c:v>
                  </c:pt>
                  <c:pt idx="41">
                    <c:v>Средства от приносящей доход деятельности</c:v>
                  </c:pt>
                  <c:pt idx="42">
                    <c:v>Всего</c:v>
                  </c:pt>
                  <c:pt idx="43">
                    <c:v>Федеральный бюджет</c:v>
                  </c:pt>
                  <c:pt idx="44">
                    <c:v>Бюджет РК</c:v>
                  </c:pt>
                  <c:pt idx="45">
                    <c:v>Бюджет муниципального округа "Княжпогостский"</c:v>
                  </c:pt>
                  <c:pt idx="46">
                    <c:v>Средства от приносящей доход деятельности</c:v>
                  </c:pt>
                  <c:pt idx="47">
                    <c:v>Бюджет муниципального округа"Княжпогостский"</c:v>
                  </c:pt>
                  <c:pt idx="48">
                    <c:v>Бюджет муниципального района "Княжпогостский"</c:v>
                  </c:pt>
                  <c:pt idx="49">
                    <c:v>Бюджет муниципального района "Княжпогостский"</c:v>
                  </c:pt>
                  <c:pt idx="50">
                    <c:v>Всего</c:v>
                  </c:pt>
                  <c:pt idx="51">
                    <c:v>Федеральный бюджет</c:v>
                  </c:pt>
                  <c:pt idx="52">
                    <c:v>Бюджет РК</c:v>
                  </c:pt>
                  <c:pt idx="53">
                    <c:v>Бюджет муниципального района "Княжпогостский"</c:v>
                  </c:pt>
                  <c:pt idx="54">
                    <c:v>Средства от приносящей доход деятельности</c:v>
                  </c:pt>
                  <c:pt idx="55">
                    <c:v>Всего</c:v>
                  </c:pt>
                  <c:pt idx="56">
                    <c:v>Федеральный бюджет</c:v>
                  </c:pt>
                  <c:pt idx="57">
                    <c:v>Бюджет РК</c:v>
                  </c:pt>
                  <c:pt idx="58">
                    <c:v>Бюджет муниципального округа "Княжпогостский"</c:v>
                  </c:pt>
                  <c:pt idx="59">
                    <c:v>Средства от приносящей доход деятельности</c:v>
                  </c:pt>
                  <c:pt idx="61">
                    <c:v>Всего</c:v>
                  </c:pt>
                  <c:pt idx="62">
                    <c:v>Федеральный бюджет</c:v>
                  </c:pt>
                  <c:pt idx="63">
                    <c:v>Бюджет РК</c:v>
                  </c:pt>
                  <c:pt idx="64">
                    <c:v>Бюджет муниципального округа "Княжпогостский"</c:v>
                  </c:pt>
                  <c:pt idx="65">
                    <c:v>Средства от приносящей доход деятельности</c:v>
                  </c:pt>
                  <c:pt idx="67">
                    <c:v>Всего</c:v>
                  </c:pt>
                  <c:pt idx="68">
                    <c:v>Федеральный бюджет</c:v>
                  </c:pt>
                  <c:pt idx="69">
                    <c:v>Бюджет РК</c:v>
                  </c:pt>
                  <c:pt idx="70">
                    <c:v>Бюджет муниципального округа "Княжпогостский"</c:v>
                  </c:pt>
                  <c:pt idx="71">
                    <c:v>Средства от приносящей доход деятельности</c:v>
                  </c:pt>
                </c:lvl>
                <c:lvl>
                  <c:pt idx="0">
                    <c:v>3</c:v>
                  </c:pt>
                  <c:pt idx="1">
                    <c:v>Управление муниципального хозяйства АМО "Княжпогостский", администрация МО "Княжпогостский" </c:v>
                  </c:pt>
                  <c:pt idx="6">
                    <c:v>Управление муниципального хозяйства АМО "Княжпогостский", администрация МО "Княжпогостский"  </c:v>
                  </c:pt>
                  <c:pt idx="12">
                    <c:v>Управление муниципального хозяйства АМО "Княжпогостский" </c:v>
                  </c:pt>
                  <c:pt idx="17">
                    <c:v>Управление муниципального хозяйства АМО "Княжпогостский" </c:v>
                  </c:pt>
                  <c:pt idx="22">
                    <c:v>Управление муниципального хозяйства АМО "Княжпогостский" </c:v>
                  </c:pt>
                  <c:pt idx="27">
                    <c:v>Управление муниципального хозяйства АМО "Княжпогостский"  органы местного самоуправления поселений</c:v>
                  </c:pt>
                  <c:pt idx="32">
                    <c:v>Управление муниципального хозяйства АМО "Княжпогостский", АМО "Княжпогостский"</c:v>
                  </c:pt>
                  <c:pt idx="37">
                    <c:v>Управление муниципального хозяйства АМО "Княжпогостский"</c:v>
                  </c:pt>
                  <c:pt idx="42">
                    <c:v>Управление муниципального хозяйства АМО "Княжпогостский", </c:v>
                  </c:pt>
                  <c:pt idx="47">
                    <c:v>МКУ "Городское хозяйство"</c:v>
                  </c:pt>
                  <c:pt idx="48">
                    <c:v>МКУ "Городское хозяйство"</c:v>
                  </c:pt>
                  <c:pt idx="49">
                    <c:v>МКУ "Городское хозяйство"</c:v>
                  </c:pt>
                  <c:pt idx="50">
                    <c:v>МКУ "Городское хозяйство" Управление муниципального хозяйства АМР "Княжпогостский"</c:v>
                  </c:pt>
                  <c:pt idx="55">
                    <c:v>Управление муниципального хозяйства АМР "Княжпогостский" </c:v>
                  </c:pt>
                  <c:pt idx="61">
                    <c:v>Управление муниципального хозяйства АМО "Княжпогостский" </c:v>
                  </c:pt>
                  <c:pt idx="67">
                    <c:v>Управление муниципального хозяйства АМО "Княжпогостский" </c:v>
                  </c:pt>
                </c:lvl>
                <c:lvl>
                  <c:pt idx="0">
                    <c:v>2</c:v>
                  </c:pt>
                  <c:pt idx="1">
                    <c:v>Развитие дорожной и транспортной системы в муниципальном округе "Княжпогостский"</c:v>
                  </c:pt>
                  <c:pt idx="6">
                    <c:v>Подпрограмма 1.</c:v>
                  </c:pt>
                  <c:pt idx="7">
                    <c:v>Развитие транспортной инфраструктуры и транспортного обслуживания населения и экономики МР "Княжпогостский"</c:v>
                  </c:pt>
                  <c:pt idx="12">
                    <c:v>Основное мероприятие 1.1.  Содержание автомобильных дорог общего пользования местного значения</c:v>
                  </c:pt>
                  <c:pt idx="17">
                    <c:v>Основное мероприятие 1.2. Капитальный ремонт и ремонт автомобильных дорог общего пользования местного значения</c:v>
                  </c:pt>
                  <c:pt idx="22">
                    <c:v>Основное мероприятие 1.3. Оборудование и содержание ледовых перправ</c:v>
                  </c:pt>
                  <c:pt idx="27">
                    <c:v>Основное мероприятие 1.4. Реализация народных проектов в сфере дорожной деятельности</c:v>
                  </c:pt>
                  <c:pt idx="32">
                    <c:v>Основное мероприятие 1.5. Организация межмуниципальных перевозок</c:v>
                  </c:pt>
                  <c:pt idx="37">
                    <c:v>Основное мероприятие 1.6. Содержание улично-дорожной сети поселений</c:v>
                  </c:pt>
                  <c:pt idx="42">
                    <c:v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c:v>
                  </c:pt>
                  <c:pt idx="47">
                    <c:v>Основное мероприятие 1.8. Осуществление полномочий по решению вопросов местного значения городского поселения (содержание УДС)</c:v>
                  </c:pt>
                  <c:pt idx="48">
                    <c:v>Мероприятия по организации и содержанию паромных переправ в с. Туръя и городское поселение Емва</c:v>
                  </c:pt>
                  <c:pt idx="49">
                    <c:v>Осуществление полномочий по решению вопросов местного значения городского поселения (регулярные перевозки)</c:v>
                  </c:pt>
                  <c:pt idx="50">
                    <c:v>Реализация народных инициатив в сфере дорожной деятельности</c:v>
                  </c:pt>
                  <c:pt idx="55">
                    <c:v>Подпрограмма 2</c:v>
                  </c:pt>
                  <c:pt idx="56">
                    <c:v>Повышение качества управления развитием транспортной инфраструктуры</c:v>
                  </c:pt>
                  <c:pt idx="61">
                    <c:v>Основное мероприятие 2.1. Проведение паспортизации дорог, разработка комплексных схем организации дорожного движения</c:v>
                  </c:pt>
                  <c:pt idx="67">
                    <c:v>Основное мероприятие 2.2. Осуществление функций управления в сфере движения автомобильного транспорта и обеспечения безопасности дорожного движения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6">
                    <c:v>2</c:v>
                  </c:pt>
                  <c:pt idx="11">
                    <c:v>Задача 1.1. Поддержание существующей сети автомобильных дорог общего пользования</c:v>
                  </c:pt>
                  <c:pt idx="12">
                    <c:v>3</c:v>
                  </c:pt>
                  <c:pt idx="17">
                    <c:v>4</c:v>
                  </c:pt>
                  <c:pt idx="22">
                    <c:v>5</c:v>
                  </c:pt>
                  <c:pt idx="27">
                    <c:v>6</c:v>
                  </c:pt>
                  <c:pt idx="32">
                    <c:v>7</c:v>
                  </c:pt>
                  <c:pt idx="37">
                    <c:v>8</c:v>
                  </c:pt>
                  <c:pt idx="42">
                    <c:v>9</c:v>
                  </c:pt>
                  <c:pt idx="47">
                    <c:v>10</c:v>
                  </c:pt>
                  <c:pt idx="48">
                    <c:v>11</c:v>
                  </c:pt>
                  <c:pt idx="49">
                    <c:v>12</c:v>
                  </c:pt>
                  <c:pt idx="50">
                    <c:v>13</c:v>
                  </c:pt>
                  <c:pt idx="55">
                    <c:v>14</c:v>
                  </c:pt>
                  <c:pt idx="60">
                    <c:v>Задача 2.1. Определение оптимальных вариантов развития транспортной инфраструктуры МО "Княжпогостский"</c:v>
                  </c:pt>
                  <c:pt idx="61">
                    <c:v>15</c:v>
                  </c:pt>
                  <c:pt idx="66">
                    <c:v>Задача 2.2. Усиление контроля за осуществлением дорожной и транспортной деятельности и безопасностью дорожного движения</c:v>
                  </c:pt>
                  <c:pt idx="67">
                    <c:v>16</c:v>
                  </c:pt>
                </c:lvl>
              </c:multiLvlStrCache>
            </c:multiLvlStrRef>
          </c:cat>
          <c:val>
            <c:numRef>
              <c:f>'Приложение 2 к новой программе'!$I$7:$I$78</c:f>
              <c:numCache>
                <c:formatCode>0.000</c:formatCode>
                <c:ptCount val="72"/>
                <c:pt idx="0" formatCode="General">
                  <c:v>9</c:v>
                </c:pt>
                <c:pt idx="1">
                  <c:v>64049.489000000001</c:v>
                </c:pt>
                <c:pt idx="2">
                  <c:v>0</c:v>
                </c:pt>
                <c:pt idx="3">
                  <c:v>17905.363000000001</c:v>
                </c:pt>
                <c:pt idx="4">
                  <c:v>46144.125999999997</c:v>
                </c:pt>
                <c:pt idx="5">
                  <c:v>0</c:v>
                </c:pt>
                <c:pt idx="6">
                  <c:v>64049.489000000001</c:v>
                </c:pt>
                <c:pt idx="7">
                  <c:v>0</c:v>
                </c:pt>
                <c:pt idx="8">
                  <c:v>17905.363000000001</c:v>
                </c:pt>
                <c:pt idx="9">
                  <c:v>46144.125999999997</c:v>
                </c:pt>
                <c:pt idx="10">
                  <c:v>0</c:v>
                </c:pt>
                <c:pt idx="12">
                  <c:v>27182.371999999999</c:v>
                </c:pt>
                <c:pt idx="13">
                  <c:v>0</c:v>
                </c:pt>
                <c:pt idx="14">
                  <c:v>11676.287</c:v>
                </c:pt>
                <c:pt idx="15">
                  <c:v>15506.084999999999</c:v>
                </c:pt>
                <c:pt idx="16">
                  <c:v>0</c:v>
                </c:pt>
                <c:pt idx="17">
                  <c:v>1623</c:v>
                </c:pt>
                <c:pt idx="18">
                  <c:v>0</c:v>
                </c:pt>
                <c:pt idx="19">
                  <c:v>0</c:v>
                </c:pt>
                <c:pt idx="20">
                  <c:v>1623</c:v>
                </c:pt>
                <c:pt idx="21">
                  <c:v>0</c:v>
                </c:pt>
                <c:pt idx="22">
                  <c:v>950</c:v>
                </c:pt>
                <c:pt idx="23">
                  <c:v>0</c:v>
                </c:pt>
                <c:pt idx="24">
                  <c:v>791.08500000000004</c:v>
                </c:pt>
                <c:pt idx="25">
                  <c:v>158.91499999999999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17875.982</c:v>
                </c:pt>
                <c:pt idx="33">
                  <c:v>0</c:v>
                </c:pt>
                <c:pt idx="34">
                  <c:v>5437.991</c:v>
                </c:pt>
                <c:pt idx="35">
                  <c:v>12437.991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5071.067</c:v>
                </c:pt>
                <c:pt idx="48">
                  <c:v>7000</c:v>
                </c:pt>
                <c:pt idx="49">
                  <c:v>4347.0680000000002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53-4C67-96F4-041E282D6ABB}"/>
            </c:ext>
          </c:extLst>
        </c:ser>
        <c:ser>
          <c:idx val="5"/>
          <c:order val="5"/>
          <c:tx>
            <c:strRef>
              <c:f>'Приложение 2 к новой программе'!#REF!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'Приложение 2 к новой программе'!$A$7:$D$78</c:f>
              <c:multiLvlStrCache>
                <c:ptCount val="72"/>
                <c:lvl>
                  <c:pt idx="0">
                    <c:v>4</c:v>
                  </c:pt>
                  <c:pt idx="1">
                    <c:v>Всего</c:v>
                  </c:pt>
                  <c:pt idx="2">
                    <c:v>Федеральный бюджет</c:v>
                  </c:pt>
                  <c:pt idx="3">
                    <c:v>Бюджет РК</c:v>
                  </c:pt>
                  <c:pt idx="4">
                    <c:v>Бюджет муниципального округа "Княжпогостский"</c:v>
                  </c:pt>
                  <c:pt idx="5">
                    <c:v>Средства от приносящей доход деятельности</c:v>
                  </c:pt>
                  <c:pt idx="6">
                    <c:v>Всего</c:v>
                  </c:pt>
                  <c:pt idx="7">
                    <c:v>Федеральный бюджет</c:v>
                  </c:pt>
                  <c:pt idx="8">
                    <c:v>Бюджет РК</c:v>
                  </c:pt>
                  <c:pt idx="9">
                    <c:v>Бюджет муниципального округа "Княжпогостский"</c:v>
                  </c:pt>
                  <c:pt idx="10">
                    <c:v>Средства от приносящей доход деятельности</c:v>
                  </c:pt>
                  <c:pt idx="12">
                    <c:v>Всего</c:v>
                  </c:pt>
                  <c:pt idx="13">
                    <c:v>Федеральный бюджет</c:v>
                  </c:pt>
                  <c:pt idx="14">
                    <c:v>Бюджет РК</c:v>
                  </c:pt>
                  <c:pt idx="15">
                    <c:v>Бюджет муниципального округа "Княжпогостский"</c:v>
                  </c:pt>
                  <c:pt idx="16">
                    <c:v>Средства от приносящей доход деятельности</c:v>
                  </c:pt>
                  <c:pt idx="17">
                    <c:v>Всего</c:v>
                  </c:pt>
                  <c:pt idx="18">
                    <c:v>Федеральный бюджет</c:v>
                  </c:pt>
                  <c:pt idx="19">
                    <c:v>Бюджет РК</c:v>
                  </c:pt>
                  <c:pt idx="20">
                    <c:v>Бюджет муниципального округа "Княжпогостский"</c:v>
                  </c:pt>
                  <c:pt idx="21">
                    <c:v>Средства от приносящей доход деятельности</c:v>
                  </c:pt>
                  <c:pt idx="22">
                    <c:v>Всего</c:v>
                  </c:pt>
                  <c:pt idx="23">
                    <c:v>Федеральный бюджет</c:v>
                  </c:pt>
                  <c:pt idx="24">
                    <c:v>Бюджет РК</c:v>
                  </c:pt>
                  <c:pt idx="25">
                    <c:v>Бюджет муниципального округа "Княжпогостский"</c:v>
                  </c:pt>
                  <c:pt idx="26">
                    <c:v>Средства от приносящей доход деятельности</c:v>
                  </c:pt>
                  <c:pt idx="27">
                    <c:v>Всего</c:v>
                  </c:pt>
                  <c:pt idx="28">
                    <c:v>Федеральный бюджет</c:v>
                  </c:pt>
                  <c:pt idx="29">
                    <c:v>Бюджет РК</c:v>
                  </c:pt>
                  <c:pt idx="30">
                    <c:v>Бюджет муниципального округа "Княжпогостский"</c:v>
                  </c:pt>
                  <c:pt idx="31">
                    <c:v>Средства от приносящей доход деятельности</c:v>
                  </c:pt>
                  <c:pt idx="32">
                    <c:v>Всего</c:v>
                  </c:pt>
                  <c:pt idx="33">
                    <c:v>Федеральный бюджет</c:v>
                  </c:pt>
                  <c:pt idx="34">
                    <c:v>Бюджет РК</c:v>
                  </c:pt>
                  <c:pt idx="35">
                    <c:v>Бюджет муниципального округа "Княжпогостский"</c:v>
                  </c:pt>
                  <c:pt idx="36">
                    <c:v>Средства от приносящей доход деятельности</c:v>
                  </c:pt>
                  <c:pt idx="37">
                    <c:v>Всего</c:v>
                  </c:pt>
                  <c:pt idx="38">
                    <c:v>Федеральный бюджет</c:v>
                  </c:pt>
                  <c:pt idx="39">
                    <c:v>Бюджет РК</c:v>
                  </c:pt>
                  <c:pt idx="40">
                    <c:v>Бюджет муниципального округа "Княжпогостский"</c:v>
                  </c:pt>
                  <c:pt idx="41">
                    <c:v>Средства от приносящей доход деятельности</c:v>
                  </c:pt>
                  <c:pt idx="42">
                    <c:v>Всего</c:v>
                  </c:pt>
                  <c:pt idx="43">
                    <c:v>Федеральный бюджет</c:v>
                  </c:pt>
                  <c:pt idx="44">
                    <c:v>Бюджет РК</c:v>
                  </c:pt>
                  <c:pt idx="45">
                    <c:v>Бюджет муниципального округа "Княжпогостский"</c:v>
                  </c:pt>
                  <c:pt idx="46">
                    <c:v>Средства от приносящей доход деятельности</c:v>
                  </c:pt>
                  <c:pt idx="47">
                    <c:v>Бюджет муниципального округа"Княжпогостский"</c:v>
                  </c:pt>
                  <c:pt idx="48">
                    <c:v>Бюджет муниципального района "Княжпогостский"</c:v>
                  </c:pt>
                  <c:pt idx="49">
                    <c:v>Бюджет муниципального района "Княжпогостский"</c:v>
                  </c:pt>
                  <c:pt idx="50">
                    <c:v>Всего</c:v>
                  </c:pt>
                  <c:pt idx="51">
                    <c:v>Федеральный бюджет</c:v>
                  </c:pt>
                  <c:pt idx="52">
                    <c:v>Бюджет РК</c:v>
                  </c:pt>
                  <c:pt idx="53">
                    <c:v>Бюджет муниципального района "Княжпогостский"</c:v>
                  </c:pt>
                  <c:pt idx="54">
                    <c:v>Средства от приносящей доход деятельности</c:v>
                  </c:pt>
                  <c:pt idx="55">
                    <c:v>Всего</c:v>
                  </c:pt>
                  <c:pt idx="56">
                    <c:v>Федеральный бюджет</c:v>
                  </c:pt>
                  <c:pt idx="57">
                    <c:v>Бюджет РК</c:v>
                  </c:pt>
                  <c:pt idx="58">
                    <c:v>Бюджет муниципального округа "Княжпогостский"</c:v>
                  </c:pt>
                  <c:pt idx="59">
                    <c:v>Средства от приносящей доход деятельности</c:v>
                  </c:pt>
                  <c:pt idx="61">
                    <c:v>Всего</c:v>
                  </c:pt>
                  <c:pt idx="62">
                    <c:v>Федеральный бюджет</c:v>
                  </c:pt>
                  <c:pt idx="63">
                    <c:v>Бюджет РК</c:v>
                  </c:pt>
                  <c:pt idx="64">
                    <c:v>Бюджет муниципального округа "Княжпогостский"</c:v>
                  </c:pt>
                  <c:pt idx="65">
                    <c:v>Средства от приносящей доход деятельности</c:v>
                  </c:pt>
                  <c:pt idx="67">
                    <c:v>Всего</c:v>
                  </c:pt>
                  <c:pt idx="68">
                    <c:v>Федеральный бюджет</c:v>
                  </c:pt>
                  <c:pt idx="69">
                    <c:v>Бюджет РК</c:v>
                  </c:pt>
                  <c:pt idx="70">
                    <c:v>Бюджет муниципального округа "Княжпогостский"</c:v>
                  </c:pt>
                  <c:pt idx="71">
                    <c:v>Средства от приносящей доход деятельности</c:v>
                  </c:pt>
                </c:lvl>
                <c:lvl>
                  <c:pt idx="0">
                    <c:v>3</c:v>
                  </c:pt>
                  <c:pt idx="1">
                    <c:v>Управление муниципального хозяйства АМО "Княжпогостский", администрация МО "Княжпогостский" </c:v>
                  </c:pt>
                  <c:pt idx="6">
                    <c:v>Управление муниципального хозяйства АМО "Княжпогостский", администрация МО "Княжпогостский"  </c:v>
                  </c:pt>
                  <c:pt idx="12">
                    <c:v>Управление муниципального хозяйства АМО "Княжпогостский" </c:v>
                  </c:pt>
                  <c:pt idx="17">
                    <c:v>Управление муниципального хозяйства АМО "Княжпогостский" </c:v>
                  </c:pt>
                  <c:pt idx="22">
                    <c:v>Управление муниципального хозяйства АМО "Княжпогостский" </c:v>
                  </c:pt>
                  <c:pt idx="27">
                    <c:v>Управление муниципального хозяйства АМО "Княжпогостский"  органы местного самоуправления поселений</c:v>
                  </c:pt>
                  <c:pt idx="32">
                    <c:v>Управление муниципального хозяйства АМО "Княжпогостский", АМО "Княжпогостский"</c:v>
                  </c:pt>
                  <c:pt idx="37">
                    <c:v>Управление муниципального хозяйства АМО "Княжпогостский"</c:v>
                  </c:pt>
                  <c:pt idx="42">
                    <c:v>Управление муниципального хозяйства АМО "Княжпогостский", </c:v>
                  </c:pt>
                  <c:pt idx="47">
                    <c:v>МКУ "Городское хозяйство"</c:v>
                  </c:pt>
                  <c:pt idx="48">
                    <c:v>МКУ "Городское хозяйство"</c:v>
                  </c:pt>
                  <c:pt idx="49">
                    <c:v>МКУ "Городское хозяйство"</c:v>
                  </c:pt>
                  <c:pt idx="50">
                    <c:v>МКУ "Городское хозяйство" Управление муниципального хозяйства АМР "Княжпогостский"</c:v>
                  </c:pt>
                  <c:pt idx="55">
                    <c:v>Управление муниципального хозяйства АМР "Княжпогостский" </c:v>
                  </c:pt>
                  <c:pt idx="61">
                    <c:v>Управление муниципального хозяйства АМО "Княжпогостский" </c:v>
                  </c:pt>
                  <c:pt idx="67">
                    <c:v>Управление муниципального хозяйства АМО "Княжпогостский" </c:v>
                  </c:pt>
                </c:lvl>
                <c:lvl>
                  <c:pt idx="0">
                    <c:v>2</c:v>
                  </c:pt>
                  <c:pt idx="1">
                    <c:v>Развитие дорожной и транспортной системы в муниципальном округе "Княжпогостский"</c:v>
                  </c:pt>
                  <c:pt idx="6">
                    <c:v>Подпрограмма 1.</c:v>
                  </c:pt>
                  <c:pt idx="7">
                    <c:v>Развитие транспортной инфраструктуры и транспортного обслуживания населения и экономики МР "Княжпогостский"</c:v>
                  </c:pt>
                  <c:pt idx="12">
                    <c:v>Основное мероприятие 1.1.  Содержание автомобильных дорог общего пользования местного значения</c:v>
                  </c:pt>
                  <c:pt idx="17">
                    <c:v>Основное мероприятие 1.2. Капитальный ремонт и ремонт автомобильных дорог общего пользования местного значения</c:v>
                  </c:pt>
                  <c:pt idx="22">
                    <c:v>Основное мероприятие 1.3. Оборудование и содержание ледовых перправ</c:v>
                  </c:pt>
                  <c:pt idx="27">
                    <c:v>Основное мероприятие 1.4. Реализация народных проектов в сфере дорожной деятельности</c:v>
                  </c:pt>
                  <c:pt idx="32">
                    <c:v>Основное мероприятие 1.5. Организация межмуниципальных перевозок</c:v>
                  </c:pt>
                  <c:pt idx="37">
                    <c:v>Основное мероприятие 1.6. Содержание улично-дорожной сети поселений</c:v>
                  </c:pt>
                  <c:pt idx="42">
                    <c:v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c:v>
                  </c:pt>
                  <c:pt idx="47">
                    <c:v>Основное мероприятие 1.8. Осуществление полномочий по решению вопросов местного значения городского поселения (содержание УДС)</c:v>
                  </c:pt>
                  <c:pt idx="48">
                    <c:v>Мероприятия по организации и содержанию паромных переправ в с. Туръя и городское поселение Емва</c:v>
                  </c:pt>
                  <c:pt idx="49">
                    <c:v>Осуществление полномочий по решению вопросов местного значения городского поселения (регулярные перевозки)</c:v>
                  </c:pt>
                  <c:pt idx="50">
                    <c:v>Реализация народных инициатив в сфере дорожной деятельности</c:v>
                  </c:pt>
                  <c:pt idx="55">
                    <c:v>Подпрограмма 2</c:v>
                  </c:pt>
                  <c:pt idx="56">
                    <c:v>Повышение качества управления развитием транспортной инфраструктуры</c:v>
                  </c:pt>
                  <c:pt idx="61">
                    <c:v>Основное мероприятие 2.1. Проведение паспортизации дорог, разработка комплексных схем организации дорожного движения</c:v>
                  </c:pt>
                  <c:pt idx="67">
                    <c:v>Основное мероприятие 2.2. Осуществление функций управления в сфере движения автомобильного транспорта и обеспечения безопасности дорожного движения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6">
                    <c:v>2</c:v>
                  </c:pt>
                  <c:pt idx="11">
                    <c:v>Задача 1.1. Поддержание существующей сети автомобильных дорог общего пользования</c:v>
                  </c:pt>
                  <c:pt idx="12">
                    <c:v>3</c:v>
                  </c:pt>
                  <c:pt idx="17">
                    <c:v>4</c:v>
                  </c:pt>
                  <c:pt idx="22">
                    <c:v>5</c:v>
                  </c:pt>
                  <c:pt idx="27">
                    <c:v>6</c:v>
                  </c:pt>
                  <c:pt idx="32">
                    <c:v>7</c:v>
                  </c:pt>
                  <c:pt idx="37">
                    <c:v>8</c:v>
                  </c:pt>
                  <c:pt idx="42">
                    <c:v>9</c:v>
                  </c:pt>
                  <c:pt idx="47">
                    <c:v>10</c:v>
                  </c:pt>
                  <c:pt idx="48">
                    <c:v>11</c:v>
                  </c:pt>
                  <c:pt idx="49">
                    <c:v>12</c:v>
                  </c:pt>
                  <c:pt idx="50">
                    <c:v>13</c:v>
                  </c:pt>
                  <c:pt idx="55">
                    <c:v>14</c:v>
                  </c:pt>
                  <c:pt idx="60">
                    <c:v>Задача 2.1. Определение оптимальных вариантов развития транспортной инфраструктуры МО "Княжпогостский"</c:v>
                  </c:pt>
                  <c:pt idx="61">
                    <c:v>15</c:v>
                  </c:pt>
                  <c:pt idx="66">
                    <c:v>Задача 2.2. Усиление контроля за осуществлением дорожной и транспортной деятельности и безопасностью дорожного движения</c:v>
                  </c:pt>
                  <c:pt idx="67">
                    <c:v>16</c:v>
                  </c:pt>
                </c:lvl>
              </c:multiLvlStrCache>
            </c:multiLvlStrRef>
          </c:cat>
          <c:val>
            <c:numRef>
              <c:f>'Приложение 2 к новой программе'!#REF!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53-4C67-96F4-041E282D6ABB}"/>
            </c:ext>
          </c:extLst>
        </c:ser>
        <c:ser>
          <c:idx val="6"/>
          <c:order val="6"/>
          <c:tx>
            <c:strRef>
              <c:f>'Приложение 2 к новой программе'!$J$1:$J$6</c:f>
              <c:strCache>
                <c:ptCount val="6"/>
                <c:pt idx="0">
                  <c:v>Приложение 1</c:v>
                </c:pt>
                <c:pt idx="1">
                  <c:v>Таблица 3</c:v>
                </c:pt>
                <c:pt idx="2">
                  <c:v>Ресурсное обеспечение и прогнозная  (справочная) оценка расходов средств на реализацию целей </c:v>
                </c:pt>
                <c:pt idx="3">
                  <c:v>муниципальной программы "Развитие дорожной и транспортной системы в муниципальном округе "Княжпогостский""</c:v>
                </c:pt>
                <c:pt idx="4">
                  <c:v>Расходы (руб)</c:v>
                </c:pt>
                <c:pt idx="5">
                  <c:v>Всего</c:v>
                </c:pt>
              </c:strCache>
            </c:strRef>
          </c:tx>
          <c:invertIfNegative val="0"/>
          <c:cat>
            <c:multiLvlStrRef>
              <c:f>'Приложение 2 к новой программе'!$A$7:$D$78</c:f>
              <c:multiLvlStrCache>
                <c:ptCount val="72"/>
                <c:lvl>
                  <c:pt idx="0">
                    <c:v>4</c:v>
                  </c:pt>
                  <c:pt idx="1">
                    <c:v>Всего</c:v>
                  </c:pt>
                  <c:pt idx="2">
                    <c:v>Федеральный бюджет</c:v>
                  </c:pt>
                  <c:pt idx="3">
                    <c:v>Бюджет РК</c:v>
                  </c:pt>
                  <c:pt idx="4">
                    <c:v>Бюджет муниципального округа "Княжпогостский"</c:v>
                  </c:pt>
                  <c:pt idx="5">
                    <c:v>Средства от приносящей доход деятельности</c:v>
                  </c:pt>
                  <c:pt idx="6">
                    <c:v>Всего</c:v>
                  </c:pt>
                  <c:pt idx="7">
                    <c:v>Федеральный бюджет</c:v>
                  </c:pt>
                  <c:pt idx="8">
                    <c:v>Бюджет РК</c:v>
                  </c:pt>
                  <c:pt idx="9">
                    <c:v>Бюджет муниципального округа "Княжпогостский"</c:v>
                  </c:pt>
                  <c:pt idx="10">
                    <c:v>Средства от приносящей доход деятельности</c:v>
                  </c:pt>
                  <c:pt idx="12">
                    <c:v>Всего</c:v>
                  </c:pt>
                  <c:pt idx="13">
                    <c:v>Федеральный бюджет</c:v>
                  </c:pt>
                  <c:pt idx="14">
                    <c:v>Бюджет РК</c:v>
                  </c:pt>
                  <c:pt idx="15">
                    <c:v>Бюджет муниципального округа "Княжпогостский"</c:v>
                  </c:pt>
                  <c:pt idx="16">
                    <c:v>Средства от приносящей доход деятельности</c:v>
                  </c:pt>
                  <c:pt idx="17">
                    <c:v>Всего</c:v>
                  </c:pt>
                  <c:pt idx="18">
                    <c:v>Федеральный бюджет</c:v>
                  </c:pt>
                  <c:pt idx="19">
                    <c:v>Бюджет РК</c:v>
                  </c:pt>
                  <c:pt idx="20">
                    <c:v>Бюджет муниципального округа "Княжпогостский"</c:v>
                  </c:pt>
                  <c:pt idx="21">
                    <c:v>Средства от приносящей доход деятельности</c:v>
                  </c:pt>
                  <c:pt idx="22">
                    <c:v>Всего</c:v>
                  </c:pt>
                  <c:pt idx="23">
                    <c:v>Федеральный бюджет</c:v>
                  </c:pt>
                  <c:pt idx="24">
                    <c:v>Бюджет РК</c:v>
                  </c:pt>
                  <c:pt idx="25">
                    <c:v>Бюджет муниципального округа "Княжпогостский"</c:v>
                  </c:pt>
                  <c:pt idx="26">
                    <c:v>Средства от приносящей доход деятельности</c:v>
                  </c:pt>
                  <c:pt idx="27">
                    <c:v>Всего</c:v>
                  </c:pt>
                  <c:pt idx="28">
                    <c:v>Федеральный бюджет</c:v>
                  </c:pt>
                  <c:pt idx="29">
                    <c:v>Бюджет РК</c:v>
                  </c:pt>
                  <c:pt idx="30">
                    <c:v>Бюджет муниципального округа "Княжпогостский"</c:v>
                  </c:pt>
                  <c:pt idx="31">
                    <c:v>Средства от приносящей доход деятельности</c:v>
                  </c:pt>
                  <c:pt idx="32">
                    <c:v>Всего</c:v>
                  </c:pt>
                  <c:pt idx="33">
                    <c:v>Федеральный бюджет</c:v>
                  </c:pt>
                  <c:pt idx="34">
                    <c:v>Бюджет РК</c:v>
                  </c:pt>
                  <c:pt idx="35">
                    <c:v>Бюджет муниципального округа "Княжпогостский"</c:v>
                  </c:pt>
                  <c:pt idx="36">
                    <c:v>Средства от приносящей доход деятельности</c:v>
                  </c:pt>
                  <c:pt idx="37">
                    <c:v>Всего</c:v>
                  </c:pt>
                  <c:pt idx="38">
                    <c:v>Федеральный бюджет</c:v>
                  </c:pt>
                  <c:pt idx="39">
                    <c:v>Бюджет РК</c:v>
                  </c:pt>
                  <c:pt idx="40">
                    <c:v>Бюджет муниципального округа "Княжпогостский"</c:v>
                  </c:pt>
                  <c:pt idx="41">
                    <c:v>Средства от приносящей доход деятельности</c:v>
                  </c:pt>
                  <c:pt idx="42">
                    <c:v>Всего</c:v>
                  </c:pt>
                  <c:pt idx="43">
                    <c:v>Федеральный бюджет</c:v>
                  </c:pt>
                  <c:pt idx="44">
                    <c:v>Бюджет РК</c:v>
                  </c:pt>
                  <c:pt idx="45">
                    <c:v>Бюджет муниципального округа "Княжпогостский"</c:v>
                  </c:pt>
                  <c:pt idx="46">
                    <c:v>Средства от приносящей доход деятельности</c:v>
                  </c:pt>
                  <c:pt idx="47">
                    <c:v>Бюджет муниципального округа"Княжпогостский"</c:v>
                  </c:pt>
                  <c:pt idx="48">
                    <c:v>Бюджет муниципального района "Княжпогостский"</c:v>
                  </c:pt>
                  <c:pt idx="49">
                    <c:v>Бюджет муниципального района "Княжпогостский"</c:v>
                  </c:pt>
                  <c:pt idx="50">
                    <c:v>Всего</c:v>
                  </c:pt>
                  <c:pt idx="51">
                    <c:v>Федеральный бюджет</c:v>
                  </c:pt>
                  <c:pt idx="52">
                    <c:v>Бюджет РК</c:v>
                  </c:pt>
                  <c:pt idx="53">
                    <c:v>Бюджет муниципального района "Княжпогостский"</c:v>
                  </c:pt>
                  <c:pt idx="54">
                    <c:v>Средства от приносящей доход деятельности</c:v>
                  </c:pt>
                  <c:pt idx="55">
                    <c:v>Всего</c:v>
                  </c:pt>
                  <c:pt idx="56">
                    <c:v>Федеральный бюджет</c:v>
                  </c:pt>
                  <c:pt idx="57">
                    <c:v>Бюджет РК</c:v>
                  </c:pt>
                  <c:pt idx="58">
                    <c:v>Бюджет муниципального округа "Княжпогостский"</c:v>
                  </c:pt>
                  <c:pt idx="59">
                    <c:v>Средства от приносящей доход деятельности</c:v>
                  </c:pt>
                  <c:pt idx="61">
                    <c:v>Всего</c:v>
                  </c:pt>
                  <c:pt idx="62">
                    <c:v>Федеральный бюджет</c:v>
                  </c:pt>
                  <c:pt idx="63">
                    <c:v>Бюджет РК</c:v>
                  </c:pt>
                  <c:pt idx="64">
                    <c:v>Бюджет муниципального округа "Княжпогостский"</c:v>
                  </c:pt>
                  <c:pt idx="65">
                    <c:v>Средства от приносящей доход деятельности</c:v>
                  </c:pt>
                  <c:pt idx="67">
                    <c:v>Всего</c:v>
                  </c:pt>
                  <c:pt idx="68">
                    <c:v>Федеральный бюджет</c:v>
                  </c:pt>
                  <c:pt idx="69">
                    <c:v>Бюджет РК</c:v>
                  </c:pt>
                  <c:pt idx="70">
                    <c:v>Бюджет муниципального округа "Княжпогостский"</c:v>
                  </c:pt>
                  <c:pt idx="71">
                    <c:v>Средства от приносящей доход деятельности</c:v>
                  </c:pt>
                </c:lvl>
                <c:lvl>
                  <c:pt idx="0">
                    <c:v>3</c:v>
                  </c:pt>
                  <c:pt idx="1">
                    <c:v>Управление муниципального хозяйства АМО "Княжпогостский", администрация МО "Княжпогостский" </c:v>
                  </c:pt>
                  <c:pt idx="6">
                    <c:v>Управление муниципального хозяйства АМО "Княжпогостский", администрация МО "Княжпогостский"  </c:v>
                  </c:pt>
                  <c:pt idx="12">
                    <c:v>Управление муниципального хозяйства АМО "Княжпогостский" </c:v>
                  </c:pt>
                  <c:pt idx="17">
                    <c:v>Управление муниципального хозяйства АМО "Княжпогостский" </c:v>
                  </c:pt>
                  <c:pt idx="22">
                    <c:v>Управление муниципального хозяйства АМО "Княжпогостский" </c:v>
                  </c:pt>
                  <c:pt idx="27">
                    <c:v>Управление муниципального хозяйства АМО "Княжпогостский"  органы местного самоуправления поселений</c:v>
                  </c:pt>
                  <c:pt idx="32">
                    <c:v>Управление муниципального хозяйства АМО "Княжпогостский", АМО "Княжпогостский"</c:v>
                  </c:pt>
                  <c:pt idx="37">
                    <c:v>Управление муниципального хозяйства АМО "Княжпогостский"</c:v>
                  </c:pt>
                  <c:pt idx="42">
                    <c:v>Управление муниципального хозяйства АМО "Княжпогостский", </c:v>
                  </c:pt>
                  <c:pt idx="47">
                    <c:v>МКУ "Городское хозяйство"</c:v>
                  </c:pt>
                  <c:pt idx="48">
                    <c:v>МКУ "Городское хозяйство"</c:v>
                  </c:pt>
                  <c:pt idx="49">
                    <c:v>МКУ "Городское хозяйство"</c:v>
                  </c:pt>
                  <c:pt idx="50">
                    <c:v>МКУ "Городское хозяйство" Управление муниципального хозяйства АМР "Княжпогостский"</c:v>
                  </c:pt>
                  <c:pt idx="55">
                    <c:v>Управление муниципального хозяйства АМР "Княжпогостский" </c:v>
                  </c:pt>
                  <c:pt idx="61">
                    <c:v>Управление муниципального хозяйства АМО "Княжпогостский" </c:v>
                  </c:pt>
                  <c:pt idx="67">
                    <c:v>Управление муниципального хозяйства АМО "Княжпогостский" </c:v>
                  </c:pt>
                </c:lvl>
                <c:lvl>
                  <c:pt idx="0">
                    <c:v>2</c:v>
                  </c:pt>
                  <c:pt idx="1">
                    <c:v>Развитие дорожной и транспортной системы в муниципальном округе "Княжпогостский"</c:v>
                  </c:pt>
                  <c:pt idx="6">
                    <c:v>Подпрограмма 1.</c:v>
                  </c:pt>
                  <c:pt idx="7">
                    <c:v>Развитие транспортной инфраструктуры и транспортного обслуживания населения и экономики МР "Княжпогостский"</c:v>
                  </c:pt>
                  <c:pt idx="12">
                    <c:v>Основное мероприятие 1.1.  Содержание автомобильных дорог общего пользования местного значения</c:v>
                  </c:pt>
                  <c:pt idx="17">
                    <c:v>Основное мероприятие 1.2. Капитальный ремонт и ремонт автомобильных дорог общего пользования местного значения</c:v>
                  </c:pt>
                  <c:pt idx="22">
                    <c:v>Основное мероприятие 1.3. Оборудование и содержание ледовых перправ</c:v>
                  </c:pt>
                  <c:pt idx="27">
                    <c:v>Основное мероприятие 1.4. Реализация народных проектов в сфере дорожной деятельности</c:v>
                  </c:pt>
                  <c:pt idx="32">
                    <c:v>Основное мероприятие 1.5. Организация межмуниципальных перевозок</c:v>
                  </c:pt>
                  <c:pt idx="37">
                    <c:v>Основное мероприятие 1.6. Содержание улично-дорожной сети поселений</c:v>
                  </c:pt>
                  <c:pt idx="42">
                    <c:v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c:v>
                  </c:pt>
                  <c:pt idx="47">
                    <c:v>Основное мероприятие 1.8. Осуществление полномочий по решению вопросов местного значения городского поселения (содержание УДС)</c:v>
                  </c:pt>
                  <c:pt idx="48">
                    <c:v>Мероприятия по организации и содержанию паромных переправ в с. Туръя и городское поселение Емва</c:v>
                  </c:pt>
                  <c:pt idx="49">
                    <c:v>Осуществление полномочий по решению вопросов местного значения городского поселения (регулярные перевозки)</c:v>
                  </c:pt>
                  <c:pt idx="50">
                    <c:v>Реализация народных инициатив в сфере дорожной деятельности</c:v>
                  </c:pt>
                  <c:pt idx="55">
                    <c:v>Подпрограмма 2</c:v>
                  </c:pt>
                  <c:pt idx="56">
                    <c:v>Повышение качества управления развитием транспортной инфраструктуры</c:v>
                  </c:pt>
                  <c:pt idx="61">
                    <c:v>Основное мероприятие 2.1. Проведение паспортизации дорог, разработка комплексных схем организации дорожного движения</c:v>
                  </c:pt>
                  <c:pt idx="67">
                    <c:v>Основное мероприятие 2.2. Осуществление функций управления в сфере движения автомобильного транспорта и обеспечения безопасности дорожного движения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6">
                    <c:v>2</c:v>
                  </c:pt>
                  <c:pt idx="11">
                    <c:v>Задача 1.1. Поддержание существующей сети автомобильных дорог общего пользования</c:v>
                  </c:pt>
                  <c:pt idx="12">
                    <c:v>3</c:v>
                  </c:pt>
                  <c:pt idx="17">
                    <c:v>4</c:v>
                  </c:pt>
                  <c:pt idx="22">
                    <c:v>5</c:v>
                  </c:pt>
                  <c:pt idx="27">
                    <c:v>6</c:v>
                  </c:pt>
                  <c:pt idx="32">
                    <c:v>7</c:v>
                  </c:pt>
                  <c:pt idx="37">
                    <c:v>8</c:v>
                  </c:pt>
                  <c:pt idx="42">
                    <c:v>9</c:v>
                  </c:pt>
                  <c:pt idx="47">
                    <c:v>10</c:v>
                  </c:pt>
                  <c:pt idx="48">
                    <c:v>11</c:v>
                  </c:pt>
                  <c:pt idx="49">
                    <c:v>12</c:v>
                  </c:pt>
                  <c:pt idx="50">
                    <c:v>13</c:v>
                  </c:pt>
                  <c:pt idx="55">
                    <c:v>14</c:v>
                  </c:pt>
                  <c:pt idx="60">
                    <c:v>Задача 2.1. Определение оптимальных вариантов развития транспортной инфраструктуры МО "Княжпогостский"</c:v>
                  </c:pt>
                  <c:pt idx="61">
                    <c:v>15</c:v>
                  </c:pt>
                  <c:pt idx="66">
                    <c:v>Задача 2.2. Усиление контроля за осуществлением дорожной и транспортной деятельности и безопасностью дорожного движения</c:v>
                  </c:pt>
                  <c:pt idx="67">
                    <c:v>16</c:v>
                  </c:pt>
                </c:lvl>
              </c:multiLvlStrCache>
            </c:multiLvlStrRef>
          </c:cat>
          <c:val>
            <c:numRef>
              <c:f>'Приложение 2 к новой программе'!$J$7:$J$78</c:f>
              <c:numCache>
                <c:formatCode>0.000</c:formatCode>
                <c:ptCount val="72"/>
                <c:pt idx="0" formatCode="General">
                  <c:v>10</c:v>
                </c:pt>
                <c:pt idx="1">
                  <c:v>307330.26299999998</c:v>
                </c:pt>
                <c:pt idx="2">
                  <c:v>0</c:v>
                </c:pt>
                <c:pt idx="3">
                  <c:v>117639.52499999999</c:v>
                </c:pt>
                <c:pt idx="4">
                  <c:v>189690.73800000001</c:v>
                </c:pt>
                <c:pt idx="5">
                  <c:v>0</c:v>
                </c:pt>
                <c:pt idx="6">
                  <c:v>307330.26299999998</c:v>
                </c:pt>
                <c:pt idx="7">
                  <c:v>0</c:v>
                </c:pt>
                <c:pt idx="8">
                  <c:v>117639.52499999999</c:v>
                </c:pt>
                <c:pt idx="9">
                  <c:v>189690.73800000001</c:v>
                </c:pt>
                <c:pt idx="10">
                  <c:v>0</c:v>
                </c:pt>
                <c:pt idx="12">
                  <c:v>105571.51300000001</c:v>
                </c:pt>
                <c:pt idx="13">
                  <c:v>0</c:v>
                </c:pt>
                <c:pt idx="14">
                  <c:v>52685.074000000001</c:v>
                </c:pt>
                <c:pt idx="15">
                  <c:v>52886.438999999998</c:v>
                </c:pt>
                <c:pt idx="16">
                  <c:v>0</c:v>
                </c:pt>
                <c:pt idx="17">
                  <c:v>31748.393</c:v>
                </c:pt>
                <c:pt idx="18">
                  <c:v>0</c:v>
                </c:pt>
                <c:pt idx="19">
                  <c:v>0</c:v>
                </c:pt>
                <c:pt idx="20">
                  <c:v>31748.393</c:v>
                </c:pt>
                <c:pt idx="21">
                  <c:v>0</c:v>
                </c:pt>
                <c:pt idx="22">
                  <c:v>4860.3900000000003</c:v>
                </c:pt>
                <c:pt idx="23">
                  <c:v>0</c:v>
                </c:pt>
                <c:pt idx="24">
                  <c:v>3781.3220000000001</c:v>
                </c:pt>
                <c:pt idx="25">
                  <c:v>1079.068</c:v>
                </c:pt>
                <c:pt idx="26">
                  <c:v>0</c:v>
                </c:pt>
                <c:pt idx="27">
                  <c:v>11493.717000000001</c:v>
                </c:pt>
                <c:pt idx="28">
                  <c:v>0</c:v>
                </c:pt>
                <c:pt idx="29">
                  <c:v>10000</c:v>
                </c:pt>
                <c:pt idx="30">
                  <c:v>1493.7170000000001</c:v>
                </c:pt>
                <c:pt idx="31">
                  <c:v>0</c:v>
                </c:pt>
                <c:pt idx="32">
                  <c:v>75518.543000000005</c:v>
                </c:pt>
                <c:pt idx="33">
                  <c:v>0</c:v>
                </c:pt>
                <c:pt idx="34">
                  <c:v>17666.129000000001</c:v>
                </c:pt>
                <c:pt idx="35">
                  <c:v>57852.413999999997</c:v>
                </c:pt>
                <c:pt idx="36">
                  <c:v>0</c:v>
                </c:pt>
                <c:pt idx="37">
                  <c:v>6706.098</c:v>
                </c:pt>
                <c:pt idx="38">
                  <c:v>0</c:v>
                </c:pt>
                <c:pt idx="39">
                  <c:v>0</c:v>
                </c:pt>
                <c:pt idx="40">
                  <c:v>6706.098</c:v>
                </c:pt>
                <c:pt idx="41">
                  <c:v>0</c:v>
                </c:pt>
                <c:pt idx="42">
                  <c:v>34018.726999999999</c:v>
                </c:pt>
                <c:pt idx="43">
                  <c:v>0</c:v>
                </c:pt>
                <c:pt idx="44">
                  <c:v>33507</c:v>
                </c:pt>
                <c:pt idx="45">
                  <c:v>511.72699999999998</c:v>
                </c:pt>
                <c:pt idx="46">
                  <c:v>0</c:v>
                </c:pt>
                <c:pt idx="47">
                  <c:v>12346.87</c:v>
                </c:pt>
                <c:pt idx="48">
                  <c:v>14030.075999999999</c:v>
                </c:pt>
                <c:pt idx="49">
                  <c:v>6381.9059999999999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4654.03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53-4C67-96F4-041E282D6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93952"/>
        <c:axId val="98495488"/>
      </c:barChart>
      <c:catAx>
        <c:axId val="9849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495488"/>
        <c:crosses val="autoZero"/>
        <c:auto val="1"/>
        <c:lblAlgn val="ctr"/>
        <c:lblOffset val="100"/>
        <c:noMultiLvlLbl val="0"/>
      </c:catAx>
      <c:valAx>
        <c:axId val="9849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4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5165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opLeftCell="A25" workbookViewId="0">
      <selection sqref="A1:K32"/>
    </sheetView>
  </sheetViews>
  <sheetFormatPr defaultRowHeight="15" x14ac:dyDescent="0.25"/>
  <cols>
    <col min="1" max="1" width="6" customWidth="1"/>
    <col min="2" max="2" width="16.85546875" customWidth="1"/>
    <col min="3" max="3" width="18.85546875" customWidth="1"/>
    <col min="4" max="5" width="4.42578125" customWidth="1"/>
    <col min="6" max="6" width="9.42578125" customWidth="1"/>
    <col min="7" max="7" width="3.140625" customWidth="1"/>
    <col min="8" max="8" width="7.85546875" customWidth="1"/>
    <col min="9" max="9" width="6.7109375" customWidth="1"/>
    <col min="10" max="10" width="7.5703125" customWidth="1"/>
    <col min="11" max="11" width="7.7109375" customWidth="1"/>
    <col min="12" max="12" width="9.5703125" bestFit="1" customWidth="1"/>
  </cols>
  <sheetData>
    <row r="1" spans="1:12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2" x14ac:dyDescent="0.25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5" spans="1:12" ht="51" customHeight="1" thickBot="1" x14ac:dyDescent="0.3">
      <c r="A5" s="141" t="s">
        <v>2</v>
      </c>
      <c r="B5" s="142" t="s">
        <v>3</v>
      </c>
      <c r="C5" s="141" t="s">
        <v>4</v>
      </c>
      <c r="D5" s="139" t="s">
        <v>5</v>
      </c>
      <c r="E5" s="139"/>
      <c r="F5" s="139"/>
      <c r="G5" s="140"/>
      <c r="H5" s="143" t="s">
        <v>6</v>
      </c>
      <c r="I5" s="143"/>
      <c r="J5" s="143"/>
      <c r="K5" s="143"/>
    </row>
    <row r="6" spans="1:12" x14ac:dyDescent="0.25">
      <c r="A6" s="141"/>
      <c r="B6" s="142"/>
      <c r="C6" s="141"/>
      <c r="D6" s="4" t="s">
        <v>8</v>
      </c>
      <c r="E6" s="4" t="s">
        <v>9</v>
      </c>
      <c r="F6" s="4" t="s">
        <v>10</v>
      </c>
      <c r="G6" s="4" t="s">
        <v>11</v>
      </c>
      <c r="H6" s="70" t="s">
        <v>7</v>
      </c>
      <c r="I6" s="71">
        <v>2021</v>
      </c>
      <c r="J6" s="72">
        <v>2022</v>
      </c>
      <c r="K6" s="72">
        <v>2023</v>
      </c>
    </row>
    <row r="7" spans="1:12" ht="117.75" customHeight="1" thickBot="1" x14ac:dyDescent="0.3">
      <c r="A7" s="10" t="s">
        <v>12</v>
      </c>
      <c r="B7" s="10" t="s">
        <v>13</v>
      </c>
      <c r="C7" s="10" t="s">
        <v>90</v>
      </c>
      <c r="D7" s="11"/>
      <c r="E7" s="11"/>
      <c r="F7" s="12" t="s">
        <v>14</v>
      </c>
      <c r="G7" s="11"/>
      <c r="H7" s="13">
        <f>I7+J7+K7</f>
        <v>79561.604000000007</v>
      </c>
      <c r="I7" s="69">
        <f>I8</f>
        <v>31752.603999999999</v>
      </c>
      <c r="J7" s="53">
        <f>J8</f>
        <v>26395.7</v>
      </c>
      <c r="K7" s="79">
        <f>K8</f>
        <v>21413.3</v>
      </c>
    </row>
    <row r="8" spans="1:12" ht="125.25" customHeight="1" thickBot="1" x14ac:dyDescent="0.3">
      <c r="A8" s="14" t="s">
        <v>15</v>
      </c>
      <c r="B8" s="14" t="s">
        <v>16</v>
      </c>
      <c r="C8" s="14" t="s">
        <v>91</v>
      </c>
      <c r="D8" s="15"/>
      <c r="E8" s="15"/>
      <c r="F8" s="16" t="s">
        <v>17</v>
      </c>
      <c r="G8" s="17"/>
      <c r="H8" s="13">
        <f>I8+J8+K8</f>
        <v>79561.604000000007</v>
      </c>
      <c r="I8" s="61">
        <f>I10+I12+I16+I20+I32+I23</f>
        <v>31752.603999999999</v>
      </c>
      <c r="J8" s="61">
        <f t="shared" ref="J8:K8" si="0">J10+J12+J16+J20+J32+J23</f>
        <v>26395.7</v>
      </c>
      <c r="K8" s="78">
        <f t="shared" si="0"/>
        <v>21413.3</v>
      </c>
    </row>
    <row r="9" spans="1:12" ht="15.75" thickBot="1" x14ac:dyDescent="0.3">
      <c r="A9" s="138" t="s">
        <v>18</v>
      </c>
      <c r="B9" s="138"/>
      <c r="C9" s="138"/>
      <c r="D9" s="138"/>
      <c r="E9" s="138"/>
      <c r="F9" s="138"/>
      <c r="G9" s="138"/>
      <c r="H9" s="138"/>
      <c r="I9" s="138"/>
      <c r="J9" s="73"/>
      <c r="K9" s="73"/>
    </row>
    <row r="10" spans="1:12" ht="111" customHeight="1" thickBot="1" x14ac:dyDescent="0.3">
      <c r="A10" s="14" t="s">
        <v>19</v>
      </c>
      <c r="B10" s="14" t="s">
        <v>20</v>
      </c>
      <c r="C10" s="14" t="s">
        <v>90</v>
      </c>
      <c r="D10" s="8"/>
      <c r="E10" s="8"/>
      <c r="F10" s="16" t="s">
        <v>21</v>
      </c>
      <c r="G10" s="16"/>
      <c r="H10" s="13">
        <f t="shared" ref="H10:H32" si="1">I10+J10+K10</f>
        <v>9300</v>
      </c>
      <c r="I10" s="81">
        <v>3100</v>
      </c>
      <c r="J10" s="81">
        <v>3100</v>
      </c>
      <c r="K10" s="84">
        <v>3100</v>
      </c>
    </row>
    <row r="11" spans="1:12" ht="106.5" customHeight="1" thickBot="1" x14ac:dyDescent="0.3">
      <c r="A11" s="2"/>
      <c r="B11" s="2"/>
      <c r="C11" s="2" t="s">
        <v>90</v>
      </c>
      <c r="D11" s="20"/>
      <c r="E11" s="20"/>
      <c r="F11" s="19" t="s">
        <v>22</v>
      </c>
      <c r="G11" s="19"/>
      <c r="H11" s="13">
        <f t="shared" si="1"/>
        <v>27945.599999999999</v>
      </c>
      <c r="I11" s="82">
        <f>I12+I20</f>
        <v>9315.2000000000007</v>
      </c>
      <c r="J11" s="82">
        <f t="shared" ref="J11:K11" si="2">J12+J20</f>
        <v>9315.2000000000007</v>
      </c>
      <c r="K11" s="83">
        <f t="shared" si="2"/>
        <v>9315.2000000000007</v>
      </c>
    </row>
    <row r="12" spans="1:12" ht="113.25" thickBot="1" x14ac:dyDescent="0.3">
      <c r="A12" s="1"/>
      <c r="B12" s="24"/>
      <c r="C12" s="25" t="s">
        <v>90</v>
      </c>
      <c r="D12" s="26"/>
      <c r="E12" s="26"/>
      <c r="F12" s="27" t="s">
        <v>23</v>
      </c>
      <c r="G12" s="27">
        <v>200</v>
      </c>
      <c r="H12" s="13">
        <f t="shared" si="1"/>
        <v>26675.1</v>
      </c>
      <c r="I12" s="83">
        <v>8891.7000000000007</v>
      </c>
      <c r="J12" s="83">
        <v>8891.7000000000007</v>
      </c>
      <c r="K12" s="83">
        <v>8891.7000000000007</v>
      </c>
    </row>
    <row r="13" spans="1:12" ht="35.25" thickBot="1" x14ac:dyDescent="0.3">
      <c r="A13" s="1"/>
      <c r="B13" s="1"/>
      <c r="C13" s="29" t="s">
        <v>24</v>
      </c>
      <c r="D13" s="22"/>
      <c r="E13" s="22"/>
      <c r="F13" s="3" t="s">
        <v>23</v>
      </c>
      <c r="G13" s="3">
        <v>500</v>
      </c>
      <c r="H13" s="13">
        <f t="shared" si="1"/>
        <v>0</v>
      </c>
      <c r="I13" s="42">
        <v>0</v>
      </c>
      <c r="J13" s="42">
        <v>0</v>
      </c>
      <c r="K13" s="42">
        <v>0</v>
      </c>
    </row>
    <row r="14" spans="1:12" ht="57" thickBot="1" x14ac:dyDescent="0.3">
      <c r="A14" s="1"/>
      <c r="B14" s="1"/>
      <c r="C14" s="14" t="s">
        <v>91</v>
      </c>
      <c r="D14" s="31"/>
      <c r="E14" s="31"/>
      <c r="F14" s="28" t="s">
        <v>21</v>
      </c>
      <c r="G14" s="28">
        <v>200</v>
      </c>
      <c r="H14" s="13">
        <f t="shared" si="1"/>
        <v>9300</v>
      </c>
      <c r="I14" s="12">
        <v>3100</v>
      </c>
      <c r="J14" s="12">
        <v>3100</v>
      </c>
      <c r="K14" s="12">
        <v>3100</v>
      </c>
      <c r="L14" s="80"/>
    </row>
    <row r="15" spans="1:12" ht="23.25" thickBot="1" x14ac:dyDescent="0.3">
      <c r="A15" s="1"/>
      <c r="B15" s="21" t="s">
        <v>25</v>
      </c>
      <c r="C15" s="32" t="s">
        <v>26</v>
      </c>
      <c r="D15" s="30"/>
      <c r="E15" s="30"/>
      <c r="F15" s="23" t="s">
        <v>27</v>
      </c>
      <c r="G15" s="23">
        <v>500</v>
      </c>
      <c r="H15" s="13">
        <f t="shared" si="1"/>
        <v>0</v>
      </c>
      <c r="I15" s="74">
        <v>0</v>
      </c>
      <c r="J15" s="74">
        <v>0</v>
      </c>
      <c r="K15" s="74">
        <v>0</v>
      </c>
    </row>
    <row r="16" spans="1:12" ht="57" thickBot="1" x14ac:dyDescent="0.3">
      <c r="A16" s="36" t="s">
        <v>28</v>
      </c>
      <c r="B16" s="26" t="s">
        <v>29</v>
      </c>
      <c r="C16" s="77" t="s">
        <v>91</v>
      </c>
      <c r="D16" s="26"/>
      <c r="E16" s="26"/>
      <c r="F16" s="27" t="s">
        <v>30</v>
      </c>
      <c r="G16" s="27"/>
      <c r="H16" s="13">
        <f t="shared" si="1"/>
        <v>26103.7</v>
      </c>
      <c r="I16" s="53">
        <v>8325.1</v>
      </c>
      <c r="J16" s="53">
        <v>8780.5</v>
      </c>
      <c r="K16" s="76">
        <v>8998.1</v>
      </c>
    </row>
    <row r="17" spans="1:11" ht="15.75" thickBot="1" x14ac:dyDescent="0.3">
      <c r="A17" s="37"/>
      <c r="B17" s="38"/>
      <c r="C17" s="38"/>
      <c r="D17" s="38"/>
      <c r="E17" s="38"/>
      <c r="F17" s="7" t="s">
        <v>30</v>
      </c>
      <c r="G17" s="7">
        <v>200</v>
      </c>
      <c r="H17" s="13">
        <f t="shared" si="1"/>
        <v>26103.7</v>
      </c>
      <c r="I17" s="78">
        <v>8325.1</v>
      </c>
      <c r="J17" s="78">
        <v>8780.5</v>
      </c>
      <c r="K17" s="78">
        <v>8998.1</v>
      </c>
    </row>
    <row r="18" spans="1:11" ht="15.75" thickBot="1" x14ac:dyDescent="0.3">
      <c r="A18" s="18"/>
      <c r="B18" s="39"/>
      <c r="C18" s="39"/>
      <c r="D18" s="39"/>
      <c r="E18" s="39"/>
      <c r="F18" s="5" t="s">
        <v>30</v>
      </c>
      <c r="G18" s="5">
        <v>500</v>
      </c>
      <c r="H18" s="13">
        <f t="shared" si="1"/>
        <v>0</v>
      </c>
      <c r="I18" s="53">
        <v>0</v>
      </c>
      <c r="J18" s="53">
        <v>0</v>
      </c>
      <c r="K18" s="53">
        <v>0</v>
      </c>
    </row>
    <row r="19" spans="1:11" ht="57" thickBot="1" x14ac:dyDescent="0.3">
      <c r="A19" s="36" t="s">
        <v>31</v>
      </c>
      <c r="B19" s="26" t="s">
        <v>32</v>
      </c>
      <c r="C19" s="14" t="s">
        <v>91</v>
      </c>
      <c r="D19" s="26"/>
      <c r="E19" s="26"/>
      <c r="F19" s="27" t="s">
        <v>33</v>
      </c>
      <c r="G19" s="27"/>
      <c r="H19" s="13">
        <f t="shared" si="1"/>
        <v>1337.2650000000001</v>
      </c>
      <c r="I19" s="53">
        <f>I20+I21</f>
        <v>445.755</v>
      </c>
      <c r="J19" s="78">
        <f t="shared" ref="J19:K19" si="3">J20+J21</f>
        <v>445.755</v>
      </c>
      <c r="K19" s="78">
        <f t="shared" si="3"/>
        <v>445.755</v>
      </c>
    </row>
    <row r="20" spans="1:11" ht="15.75" thickBot="1" x14ac:dyDescent="0.3">
      <c r="A20" s="37"/>
      <c r="B20" s="38"/>
      <c r="C20" s="38"/>
      <c r="D20" s="38"/>
      <c r="E20" s="38"/>
      <c r="F20" s="7" t="s">
        <v>34</v>
      </c>
      <c r="G20" s="7"/>
      <c r="H20" s="13">
        <f t="shared" si="1"/>
        <v>1270.5</v>
      </c>
      <c r="I20" s="53">
        <v>423.5</v>
      </c>
      <c r="J20" s="78">
        <v>423.5</v>
      </c>
      <c r="K20" s="78">
        <v>423.5</v>
      </c>
    </row>
    <row r="21" spans="1:11" ht="15.75" thickBot="1" x14ac:dyDescent="0.3">
      <c r="A21" s="37"/>
      <c r="B21" s="38"/>
      <c r="C21" s="38"/>
      <c r="D21" s="38"/>
      <c r="E21" s="38"/>
      <c r="F21" s="7" t="s">
        <v>34</v>
      </c>
      <c r="G21" s="7">
        <v>200</v>
      </c>
      <c r="H21" s="13">
        <f t="shared" si="1"/>
        <v>66.765000000000001</v>
      </c>
      <c r="I21" s="53">
        <v>22.254999999999999</v>
      </c>
      <c r="J21" s="53">
        <v>22.254999999999999</v>
      </c>
      <c r="K21" s="53">
        <v>22.254999999999999</v>
      </c>
    </row>
    <row r="22" spans="1:11" ht="113.25" thickBot="1" x14ac:dyDescent="0.3">
      <c r="A22" s="36" t="s">
        <v>35</v>
      </c>
      <c r="B22" s="26" t="s">
        <v>36</v>
      </c>
      <c r="C22" s="14" t="s">
        <v>90</v>
      </c>
      <c r="D22" s="26"/>
      <c r="E22" s="26"/>
      <c r="F22" s="27" t="s">
        <v>37</v>
      </c>
      <c r="G22" s="27">
        <v>500</v>
      </c>
      <c r="H22" s="13">
        <f t="shared" si="1"/>
        <v>0</v>
      </c>
      <c r="I22" s="63">
        <v>0</v>
      </c>
      <c r="J22" s="53">
        <v>0</v>
      </c>
      <c r="K22" s="53">
        <v>0</v>
      </c>
    </row>
    <row r="23" spans="1:11" ht="113.25" thickBot="1" x14ac:dyDescent="0.3">
      <c r="A23" s="37" t="s">
        <v>38</v>
      </c>
      <c r="B23" s="38" t="s">
        <v>39</v>
      </c>
      <c r="C23" s="14" t="s">
        <v>90</v>
      </c>
      <c r="D23" s="38"/>
      <c r="E23" s="38"/>
      <c r="F23" s="7" t="s">
        <v>40</v>
      </c>
      <c r="G23" s="7"/>
      <c r="H23" s="13">
        <f t="shared" si="1"/>
        <v>112.304</v>
      </c>
      <c r="I23" s="63">
        <v>112.304</v>
      </c>
      <c r="J23" s="53">
        <v>0</v>
      </c>
      <c r="K23" s="53">
        <v>0</v>
      </c>
    </row>
    <row r="24" spans="1:11" ht="42.75" thickBot="1" x14ac:dyDescent="0.3">
      <c r="A24" s="37" t="s">
        <v>41</v>
      </c>
      <c r="B24" s="38" t="s">
        <v>42</v>
      </c>
      <c r="C24" s="38" t="s">
        <v>43</v>
      </c>
      <c r="D24" s="38"/>
      <c r="E24" s="38"/>
      <c r="F24" s="7" t="s">
        <v>44</v>
      </c>
      <c r="G24" s="7">
        <v>200</v>
      </c>
      <c r="H24" s="13">
        <f t="shared" si="1"/>
        <v>0</v>
      </c>
      <c r="I24" s="63">
        <v>0</v>
      </c>
      <c r="J24" s="53">
        <v>0</v>
      </c>
      <c r="K24" s="53">
        <v>0</v>
      </c>
    </row>
    <row r="25" spans="1:11" ht="84.75" thickBot="1" x14ac:dyDescent="0.3">
      <c r="A25" s="36" t="s">
        <v>45</v>
      </c>
      <c r="B25" s="26" t="s">
        <v>46</v>
      </c>
      <c r="C25" s="26" t="s">
        <v>26</v>
      </c>
      <c r="D25" s="26"/>
      <c r="E25" s="26"/>
      <c r="F25" s="27" t="s">
        <v>47</v>
      </c>
      <c r="G25" s="27">
        <v>500</v>
      </c>
      <c r="H25" s="13">
        <f t="shared" si="1"/>
        <v>0</v>
      </c>
      <c r="I25" s="64">
        <v>0</v>
      </c>
      <c r="J25" s="53">
        <v>0</v>
      </c>
      <c r="K25" s="53">
        <v>0</v>
      </c>
    </row>
    <row r="26" spans="1:11" ht="53.25" thickBot="1" x14ac:dyDescent="0.3">
      <c r="A26" s="37" t="s">
        <v>48</v>
      </c>
      <c r="B26" s="38" t="s">
        <v>49</v>
      </c>
      <c r="C26" s="38" t="s">
        <v>50</v>
      </c>
      <c r="D26" s="38"/>
      <c r="E26" s="38"/>
      <c r="F26" s="7" t="s">
        <v>51</v>
      </c>
      <c r="G26" s="7">
        <v>200</v>
      </c>
      <c r="H26" s="13">
        <f t="shared" si="1"/>
        <v>0</v>
      </c>
      <c r="I26" s="63">
        <v>0</v>
      </c>
      <c r="J26" s="53">
        <v>0</v>
      </c>
      <c r="K26" s="53">
        <v>0</v>
      </c>
    </row>
    <row r="27" spans="1:11" ht="42.75" thickBot="1" x14ac:dyDescent="0.3">
      <c r="A27" s="37" t="s">
        <v>52</v>
      </c>
      <c r="B27" s="38" t="s">
        <v>53</v>
      </c>
      <c r="C27" s="38" t="s">
        <v>54</v>
      </c>
      <c r="D27" s="38"/>
      <c r="E27" s="38"/>
      <c r="F27" s="7" t="s">
        <v>55</v>
      </c>
      <c r="G27" s="7">
        <v>200</v>
      </c>
      <c r="H27" s="13">
        <f t="shared" si="1"/>
        <v>0</v>
      </c>
      <c r="I27" s="63">
        <v>0</v>
      </c>
      <c r="J27" s="53">
        <v>0</v>
      </c>
      <c r="K27" s="53">
        <v>0</v>
      </c>
    </row>
    <row r="28" spans="1:11" ht="95.25" thickBot="1" x14ac:dyDescent="0.3">
      <c r="A28" s="36" t="s">
        <v>56</v>
      </c>
      <c r="B28" s="26" t="s">
        <v>57</v>
      </c>
      <c r="C28" s="26" t="s">
        <v>26</v>
      </c>
      <c r="D28" s="26"/>
      <c r="E28" s="26"/>
      <c r="F28" s="27" t="s">
        <v>58</v>
      </c>
      <c r="G28" s="27">
        <v>500</v>
      </c>
      <c r="H28" s="13">
        <f t="shared" si="1"/>
        <v>0</v>
      </c>
      <c r="I28" s="64">
        <v>0</v>
      </c>
      <c r="J28" s="53">
        <v>0</v>
      </c>
      <c r="K28" s="53">
        <v>0</v>
      </c>
    </row>
    <row r="29" spans="1:11" ht="53.25" thickBot="1" x14ac:dyDescent="0.3">
      <c r="A29" s="37" t="s">
        <v>59</v>
      </c>
      <c r="B29" s="38" t="s">
        <v>60</v>
      </c>
      <c r="C29" s="38" t="s">
        <v>26</v>
      </c>
      <c r="D29" s="38"/>
      <c r="E29" s="38"/>
      <c r="F29" s="7" t="s">
        <v>61</v>
      </c>
      <c r="G29" s="7">
        <v>500</v>
      </c>
      <c r="H29" s="13">
        <f t="shared" si="1"/>
        <v>0</v>
      </c>
      <c r="I29" s="63">
        <v>0</v>
      </c>
      <c r="J29" s="53">
        <v>0</v>
      </c>
      <c r="K29" s="53">
        <v>0</v>
      </c>
    </row>
    <row r="30" spans="1:11" ht="53.25" thickBot="1" x14ac:dyDescent="0.3">
      <c r="A30" s="37" t="s">
        <v>62</v>
      </c>
      <c r="B30" s="38" t="s">
        <v>63</v>
      </c>
      <c r="C30" s="38"/>
      <c r="D30" s="38"/>
      <c r="E30" s="38"/>
      <c r="F30" s="7" t="s">
        <v>64</v>
      </c>
      <c r="G30" s="7"/>
      <c r="H30" s="13">
        <f t="shared" si="1"/>
        <v>0</v>
      </c>
      <c r="I30" s="63">
        <v>0</v>
      </c>
      <c r="J30" s="53">
        <v>0</v>
      </c>
      <c r="K30" s="53">
        <v>0</v>
      </c>
    </row>
    <row r="31" spans="1:11" ht="53.25" thickBot="1" x14ac:dyDescent="0.3">
      <c r="A31" s="37" t="s">
        <v>65</v>
      </c>
      <c r="B31" s="38" t="s">
        <v>66</v>
      </c>
      <c r="C31" s="38" t="s">
        <v>92</v>
      </c>
      <c r="D31" s="38"/>
      <c r="E31" s="38"/>
      <c r="F31" s="7" t="s">
        <v>67</v>
      </c>
      <c r="G31" s="7">
        <v>500</v>
      </c>
      <c r="H31" s="13">
        <f t="shared" si="1"/>
        <v>0</v>
      </c>
      <c r="I31" s="63">
        <v>0</v>
      </c>
      <c r="J31" s="53">
        <v>0</v>
      </c>
      <c r="K31" s="53">
        <v>0</v>
      </c>
    </row>
    <row r="32" spans="1:11" ht="53.25" thickBot="1" x14ac:dyDescent="0.3">
      <c r="A32" s="37" t="s">
        <v>68</v>
      </c>
      <c r="B32" s="38" t="s">
        <v>69</v>
      </c>
      <c r="C32" s="38" t="s">
        <v>54</v>
      </c>
      <c r="D32" s="38"/>
      <c r="E32" s="38"/>
      <c r="F32" s="7" t="s">
        <v>70</v>
      </c>
      <c r="G32" s="63">
        <v>200</v>
      </c>
      <c r="H32" s="75">
        <f t="shared" si="1"/>
        <v>16100</v>
      </c>
      <c r="I32" s="63">
        <v>10900</v>
      </c>
      <c r="J32" s="53">
        <v>5200</v>
      </c>
      <c r="K32" s="53">
        <v>0</v>
      </c>
    </row>
    <row r="34" spans="1:9" ht="15.75" x14ac:dyDescent="0.25">
      <c r="A34" s="136"/>
      <c r="B34" s="136"/>
      <c r="C34" s="136"/>
      <c r="D34" s="136"/>
      <c r="E34" s="136"/>
      <c r="F34" s="136"/>
      <c r="G34" s="136"/>
      <c r="H34" s="136"/>
      <c r="I34" s="136"/>
    </row>
    <row r="35" spans="1:9" ht="15.75" x14ac:dyDescent="0.25">
      <c r="A35" s="136"/>
      <c r="B35" s="136"/>
      <c r="C35" s="136"/>
      <c r="D35" s="136"/>
      <c r="E35" s="136"/>
      <c r="F35" s="136"/>
      <c r="G35" s="136"/>
      <c r="H35" s="136"/>
      <c r="I35" s="136"/>
    </row>
    <row r="36" spans="1:9" ht="15.75" x14ac:dyDescent="0.25">
      <c r="A36" s="137"/>
      <c r="B36" s="137"/>
      <c r="C36" s="137"/>
      <c r="D36" s="137"/>
      <c r="E36" s="137"/>
      <c r="F36" s="137"/>
      <c r="G36" s="137"/>
      <c r="H36" s="137"/>
      <c r="I36" s="137"/>
    </row>
    <row r="37" spans="1:9" ht="15.75" x14ac:dyDescent="0.25">
      <c r="A37" s="137"/>
      <c r="B37" s="137"/>
      <c r="C37" s="137"/>
      <c r="D37" s="137"/>
      <c r="E37" s="137"/>
      <c r="F37" s="137"/>
      <c r="G37" s="137"/>
      <c r="H37" s="137"/>
      <c r="I37" s="137"/>
    </row>
    <row r="38" spans="1:9" ht="15.75" x14ac:dyDescent="0.25">
      <c r="A38" s="137"/>
      <c r="B38" s="137"/>
      <c r="C38" s="137"/>
      <c r="D38" s="137"/>
      <c r="E38" s="137"/>
      <c r="F38" s="137"/>
      <c r="G38" s="137"/>
      <c r="H38" s="137"/>
      <c r="I38" s="137"/>
    </row>
    <row r="39" spans="1:9" x14ac:dyDescent="0.25">
      <c r="A39" s="40"/>
      <c r="B39" s="9"/>
      <c r="C39" s="41"/>
      <c r="D39" s="135"/>
      <c r="E39" s="135"/>
      <c r="F39" s="135"/>
      <c r="G39" s="135"/>
      <c r="H39" s="135"/>
    </row>
  </sheetData>
  <mergeCells count="15">
    <mergeCell ref="A1:K1"/>
    <mergeCell ref="A2:K2"/>
    <mergeCell ref="A3:K3"/>
    <mergeCell ref="D39:H39"/>
    <mergeCell ref="A34:I34"/>
    <mergeCell ref="A35:I35"/>
    <mergeCell ref="A36:I36"/>
    <mergeCell ref="A37:I37"/>
    <mergeCell ref="A38:I38"/>
    <mergeCell ref="A9:I9"/>
    <mergeCell ref="D5:G5"/>
    <mergeCell ref="C5:C6"/>
    <mergeCell ref="B5:B6"/>
    <mergeCell ref="A5:A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topLeftCell="B25" workbookViewId="0">
      <selection activeCell="J18" sqref="J18"/>
    </sheetView>
  </sheetViews>
  <sheetFormatPr defaultRowHeight="15" x14ac:dyDescent="0.25"/>
  <cols>
    <col min="1" max="1" width="7.42578125" customWidth="1"/>
    <col min="2" max="3" width="18.7109375" customWidth="1"/>
    <col min="4" max="4" width="10" customWidth="1"/>
    <col min="5" max="5" width="9.140625" customWidth="1"/>
    <col min="6" max="6" width="9" customWidth="1"/>
    <col min="7" max="7" width="9.85546875" customWidth="1"/>
    <col min="8" max="8" width="9.42578125" customWidth="1"/>
    <col min="9" max="9" width="8.85546875" customWidth="1"/>
    <col min="10" max="10" width="8.7109375" customWidth="1"/>
  </cols>
  <sheetData>
    <row r="1" spans="1:15" ht="15.75" x14ac:dyDescent="0.25">
      <c r="A1" s="136" t="s">
        <v>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43"/>
      <c r="N1" s="43"/>
      <c r="O1" s="43"/>
    </row>
    <row r="2" spans="1:15" ht="15.75" x14ac:dyDescent="0.25">
      <c r="A2" s="136" t="s">
        <v>72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43"/>
      <c r="N2" s="43"/>
      <c r="O2" s="43"/>
    </row>
    <row r="3" spans="1:15" ht="15.75" x14ac:dyDescent="0.25">
      <c r="A3" s="137" t="s">
        <v>73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43"/>
      <c r="N3" s="43"/>
      <c r="O3" s="43"/>
    </row>
    <row r="4" spans="1:15" ht="15.75" x14ac:dyDescent="0.25">
      <c r="A4" s="137" t="s">
        <v>74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43"/>
      <c r="N4" s="43"/>
      <c r="O4" s="43"/>
    </row>
    <row r="5" spans="1:15" ht="15.75" x14ac:dyDescent="0.25">
      <c r="A5" s="150" t="s">
        <v>75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43"/>
      <c r="N5" s="43"/>
      <c r="O5" s="43"/>
    </row>
    <row r="6" spans="1:15" ht="48.75" customHeight="1" x14ac:dyDescent="0.25">
      <c r="A6" s="144" t="s">
        <v>2</v>
      </c>
      <c r="B6" s="146" t="s">
        <v>76</v>
      </c>
      <c r="C6" s="148" t="s">
        <v>77</v>
      </c>
      <c r="D6" s="148" t="s">
        <v>78</v>
      </c>
      <c r="E6" s="148"/>
      <c r="F6" s="148"/>
      <c r="G6" s="148"/>
      <c r="H6" s="148"/>
      <c r="I6" s="148"/>
      <c r="J6" s="148"/>
      <c r="K6" s="148"/>
      <c r="L6" s="148"/>
    </row>
    <row r="7" spans="1:15" ht="18" customHeight="1" x14ac:dyDescent="0.25">
      <c r="A7" s="145"/>
      <c r="B7" s="147"/>
      <c r="C7" s="149"/>
      <c r="D7" s="44">
        <v>2014</v>
      </c>
      <c r="E7" s="44">
        <v>2015</v>
      </c>
      <c r="F7" s="44">
        <v>2016</v>
      </c>
      <c r="G7" s="44">
        <v>2017</v>
      </c>
      <c r="H7" s="44">
        <v>2018</v>
      </c>
      <c r="I7" s="44">
        <v>2019</v>
      </c>
      <c r="J7" s="44">
        <v>2020</v>
      </c>
      <c r="K7" s="59">
        <v>2021</v>
      </c>
      <c r="L7" s="59">
        <v>2022</v>
      </c>
    </row>
    <row r="8" spans="1:15" ht="15.75" thickBot="1" x14ac:dyDescent="0.3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5">
        <v>9</v>
      </c>
      <c r="J8" s="45">
        <v>10</v>
      </c>
      <c r="K8" s="59">
        <v>11</v>
      </c>
      <c r="L8" s="59">
        <v>12</v>
      </c>
    </row>
    <row r="9" spans="1:15" ht="48" customHeight="1" thickBot="1" x14ac:dyDescent="0.3">
      <c r="A9" s="57" t="s">
        <v>12</v>
      </c>
      <c r="B9" s="57" t="s">
        <v>13</v>
      </c>
      <c r="C9" s="57" t="s">
        <v>79</v>
      </c>
      <c r="D9" s="55">
        <v>15281.313</v>
      </c>
      <c r="E9" s="55">
        <v>49097.756999999998</v>
      </c>
      <c r="F9" s="58">
        <v>55144.862000000001</v>
      </c>
      <c r="G9" s="55">
        <v>33982.122000000003</v>
      </c>
      <c r="H9" s="56">
        <v>28470.302</v>
      </c>
      <c r="I9" s="56">
        <v>27599.585999999999</v>
      </c>
      <c r="J9" s="61">
        <v>29012.084999999999</v>
      </c>
      <c r="K9" s="61">
        <v>19121.946</v>
      </c>
      <c r="L9" s="61">
        <v>19121.946</v>
      </c>
    </row>
    <row r="10" spans="1:15" ht="15.75" thickBot="1" x14ac:dyDescent="0.3">
      <c r="A10" s="1"/>
      <c r="B10" s="1"/>
      <c r="C10" s="33" t="s">
        <v>80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68">
        <v>0</v>
      </c>
      <c r="K10" s="54">
        <v>0</v>
      </c>
      <c r="L10" s="54">
        <v>0</v>
      </c>
    </row>
    <row r="11" spans="1:15" ht="22.5" thickBot="1" x14ac:dyDescent="0.3">
      <c r="A11" s="1"/>
      <c r="B11" s="1"/>
      <c r="C11" s="35" t="s">
        <v>81</v>
      </c>
      <c r="D11" s="46">
        <v>7230.5</v>
      </c>
      <c r="E11" s="46">
        <v>12598.9</v>
      </c>
      <c r="F11" s="47">
        <v>14865.388000000001</v>
      </c>
      <c r="G11" s="46">
        <v>12949.1</v>
      </c>
      <c r="H11" s="46">
        <v>12885.5</v>
      </c>
      <c r="I11" s="63">
        <v>9339.1</v>
      </c>
      <c r="J11" s="12">
        <v>9250.1</v>
      </c>
      <c r="K11" s="12">
        <v>9250.1</v>
      </c>
      <c r="L11" s="12">
        <v>9250.1</v>
      </c>
    </row>
    <row r="12" spans="1:15" ht="22.5" thickBot="1" x14ac:dyDescent="0.3">
      <c r="A12" s="1"/>
      <c r="B12" s="1"/>
      <c r="C12" s="35" t="s">
        <v>82</v>
      </c>
      <c r="D12" s="7">
        <v>8050.8130000000001</v>
      </c>
      <c r="E12" s="7">
        <v>36498.857000000004</v>
      </c>
      <c r="F12" s="7">
        <v>40279.474000000002</v>
      </c>
      <c r="G12" s="7">
        <v>21033.022000000001</v>
      </c>
      <c r="H12" s="7">
        <v>15584.802</v>
      </c>
      <c r="I12" s="60">
        <v>18260.486000000001</v>
      </c>
      <c r="J12" s="12">
        <v>19761.985000000001</v>
      </c>
      <c r="K12" s="12">
        <v>9871.8459999999995</v>
      </c>
      <c r="L12" s="12">
        <v>9871.8459999999995</v>
      </c>
    </row>
    <row r="13" spans="1:15" ht="57.75" customHeight="1" thickBot="1" x14ac:dyDescent="0.3">
      <c r="A13" s="17" t="s">
        <v>15</v>
      </c>
      <c r="B13" s="17" t="s">
        <v>83</v>
      </c>
      <c r="C13" s="17"/>
      <c r="D13" s="16">
        <v>15281.313</v>
      </c>
      <c r="E13" s="16">
        <v>49097.756999999998</v>
      </c>
      <c r="F13" s="16">
        <v>55144.862000000001</v>
      </c>
      <c r="G13" s="16">
        <v>33982.122000000003</v>
      </c>
      <c r="H13" s="16">
        <v>28470.302</v>
      </c>
      <c r="I13" s="16">
        <v>27301.085999999999</v>
      </c>
      <c r="J13" s="93">
        <v>29012.084999999999</v>
      </c>
      <c r="K13" s="93">
        <v>19121.946</v>
      </c>
      <c r="L13" s="94">
        <v>19121.946</v>
      </c>
    </row>
    <row r="14" spans="1:15" ht="32.25" thickBot="1" x14ac:dyDescent="0.3">
      <c r="A14" s="36" t="s">
        <v>19</v>
      </c>
      <c r="B14" s="26" t="s">
        <v>20</v>
      </c>
      <c r="C14" s="26" t="s">
        <v>84</v>
      </c>
      <c r="D14" s="28">
        <v>6999.9009999999998</v>
      </c>
      <c r="E14" s="28">
        <v>17030.870999999999</v>
      </c>
      <c r="F14" s="28">
        <v>17698.416000000001</v>
      </c>
      <c r="G14" s="27">
        <v>16674.876</v>
      </c>
      <c r="H14" s="28">
        <v>18081.239000000001</v>
      </c>
      <c r="I14" s="62">
        <v>17024.199000000001</v>
      </c>
      <c r="J14" s="12">
        <v>11982.565000000001</v>
      </c>
      <c r="K14" s="92">
        <v>11982.565000000001</v>
      </c>
      <c r="L14" s="12">
        <v>11982.565000000001</v>
      </c>
    </row>
    <row r="15" spans="1:15" ht="30" customHeight="1" thickBot="1" x14ac:dyDescent="0.3">
      <c r="A15" s="17"/>
      <c r="B15" s="17"/>
      <c r="C15" s="17" t="s">
        <v>81</v>
      </c>
      <c r="D15" s="19">
        <v>6929.9</v>
      </c>
      <c r="E15" s="19">
        <v>12223.5</v>
      </c>
      <c r="F15" s="16">
        <v>14227.802</v>
      </c>
      <c r="G15" s="19">
        <v>12333.7</v>
      </c>
      <c r="H15" s="19">
        <v>12599.8</v>
      </c>
      <c r="I15" s="19">
        <v>8913.1</v>
      </c>
      <c r="J15" s="67">
        <v>8827.2999999999993</v>
      </c>
      <c r="K15" s="67">
        <v>8827.2999999999993</v>
      </c>
      <c r="L15" s="12">
        <v>8827.2999999999993</v>
      </c>
    </row>
    <row r="16" spans="1:15" ht="42.75" thickBot="1" x14ac:dyDescent="0.3">
      <c r="A16" s="36" t="s">
        <v>28</v>
      </c>
      <c r="B16" s="26" t="s">
        <v>29</v>
      </c>
      <c r="C16" s="26" t="s">
        <v>84</v>
      </c>
      <c r="D16" s="28">
        <v>0</v>
      </c>
      <c r="E16" s="28">
        <v>0</v>
      </c>
      <c r="F16" s="28">
        <v>7520.66</v>
      </c>
      <c r="G16" s="28">
        <v>15368.075999999999</v>
      </c>
      <c r="H16" s="28">
        <v>7057.8249999999998</v>
      </c>
      <c r="I16" s="62">
        <v>5007.3159999999998</v>
      </c>
      <c r="J16" s="12">
        <v>6684.4650000000001</v>
      </c>
      <c r="K16" s="12">
        <v>6694.326</v>
      </c>
      <c r="L16" s="12">
        <v>6694.326</v>
      </c>
    </row>
    <row r="17" spans="1:12" ht="21.75" thickBot="1" x14ac:dyDescent="0.3">
      <c r="A17" s="37"/>
      <c r="B17" s="38"/>
      <c r="C17" s="38" t="s">
        <v>81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3">
        <v>0</v>
      </c>
      <c r="J17" s="53">
        <v>0</v>
      </c>
      <c r="K17" s="53">
        <v>0</v>
      </c>
      <c r="L17" s="53">
        <v>0</v>
      </c>
    </row>
    <row r="18" spans="1:12" ht="32.25" thickBot="1" x14ac:dyDescent="0.3">
      <c r="A18" s="48"/>
      <c r="B18" s="49"/>
      <c r="C18" s="38" t="s">
        <v>85</v>
      </c>
      <c r="D18" s="50">
        <v>0</v>
      </c>
      <c r="E18" s="50">
        <v>0</v>
      </c>
      <c r="F18" s="51">
        <v>7520.66</v>
      </c>
      <c r="G18" s="7">
        <v>15368.075999999999</v>
      </c>
      <c r="H18" s="50">
        <v>7057.8249999999998</v>
      </c>
      <c r="I18" s="60">
        <v>5007.3159999999998</v>
      </c>
      <c r="J18" s="12">
        <v>6684.4650000000001</v>
      </c>
      <c r="K18" s="12">
        <v>6694.326</v>
      </c>
      <c r="L18" s="12">
        <v>6694.326</v>
      </c>
    </row>
    <row r="19" spans="1:12" ht="34.5" thickBot="1" x14ac:dyDescent="0.3">
      <c r="A19" s="36" t="s">
        <v>31</v>
      </c>
      <c r="B19" s="25" t="s">
        <v>32</v>
      </c>
      <c r="C19" s="26" t="s">
        <v>84</v>
      </c>
      <c r="D19" s="28">
        <v>316.42200000000003</v>
      </c>
      <c r="E19" s="28">
        <v>395.17</v>
      </c>
      <c r="F19" s="52">
        <v>657.78599999999994</v>
      </c>
      <c r="G19" s="28">
        <v>637.1</v>
      </c>
      <c r="H19" s="28">
        <v>439.8</v>
      </c>
      <c r="I19" s="62">
        <v>448.42500000000001</v>
      </c>
      <c r="J19" s="12">
        <v>445.05500000000001</v>
      </c>
      <c r="K19" s="12">
        <v>445.05500000000001</v>
      </c>
      <c r="L19" s="12">
        <v>445.05500000000001</v>
      </c>
    </row>
    <row r="20" spans="1:12" ht="21.75" thickBot="1" x14ac:dyDescent="0.3">
      <c r="A20" s="37"/>
      <c r="B20" s="49"/>
      <c r="C20" s="38" t="s">
        <v>81</v>
      </c>
      <c r="D20" s="7">
        <v>300.60000000000002</v>
      </c>
      <c r="E20" s="7">
        <v>375.4</v>
      </c>
      <c r="F20" s="6">
        <v>637.58600000000001</v>
      </c>
      <c r="G20" s="7">
        <v>615.4</v>
      </c>
      <c r="H20" s="7">
        <v>417.8</v>
      </c>
      <c r="I20" s="63">
        <v>426</v>
      </c>
      <c r="J20" s="53">
        <v>422.8</v>
      </c>
      <c r="K20" s="53">
        <v>422.8</v>
      </c>
      <c r="L20" s="53">
        <v>422.8</v>
      </c>
    </row>
    <row r="21" spans="1:12" ht="21.75" thickBot="1" x14ac:dyDescent="0.3">
      <c r="A21" s="37"/>
      <c r="B21" s="49"/>
      <c r="C21" s="38" t="s">
        <v>82</v>
      </c>
      <c r="D21" s="7">
        <v>15.821999999999999</v>
      </c>
      <c r="E21" s="7">
        <v>19.77</v>
      </c>
      <c r="F21" s="7">
        <v>20.2</v>
      </c>
      <c r="G21" s="7">
        <v>21.9</v>
      </c>
      <c r="H21" s="7">
        <v>22</v>
      </c>
      <c r="I21" s="63">
        <v>22.425000000000001</v>
      </c>
      <c r="J21" s="53">
        <v>22.254999999999999</v>
      </c>
      <c r="K21" s="53">
        <v>22.254999999999999</v>
      </c>
      <c r="L21" s="53">
        <v>22.254999999999999</v>
      </c>
    </row>
    <row r="22" spans="1:12" ht="90.75" thickBot="1" x14ac:dyDescent="0.3">
      <c r="A22" s="36" t="s">
        <v>35</v>
      </c>
      <c r="B22" s="25" t="s">
        <v>36</v>
      </c>
      <c r="C22" s="25" t="s">
        <v>84</v>
      </c>
      <c r="D22" s="28">
        <v>7964.99</v>
      </c>
      <c r="E22" s="28">
        <v>5671.7160000000003</v>
      </c>
      <c r="F22" s="28">
        <v>3500</v>
      </c>
      <c r="G22" s="28">
        <v>1300</v>
      </c>
      <c r="H22" s="28">
        <v>2888.5</v>
      </c>
      <c r="I22" s="62">
        <v>3261.0610000000001</v>
      </c>
      <c r="J22" s="12">
        <v>0</v>
      </c>
      <c r="K22" s="12">
        <v>0</v>
      </c>
      <c r="L22" s="12">
        <v>0</v>
      </c>
    </row>
    <row r="23" spans="1:12" ht="34.5" thickBot="1" x14ac:dyDescent="0.3">
      <c r="A23" s="37"/>
      <c r="B23" s="49"/>
      <c r="C23" s="49" t="s">
        <v>81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63">
        <v>0</v>
      </c>
      <c r="J23" s="53">
        <v>0</v>
      </c>
      <c r="K23" s="12">
        <v>0</v>
      </c>
      <c r="L23" s="12">
        <v>0</v>
      </c>
    </row>
    <row r="24" spans="1:12" ht="23.25" thickBot="1" x14ac:dyDescent="0.3">
      <c r="A24" s="37"/>
      <c r="B24" s="49"/>
      <c r="C24" s="49" t="s">
        <v>82</v>
      </c>
      <c r="D24" s="7">
        <v>7964.99</v>
      </c>
      <c r="E24" s="7">
        <v>5671.7160000000003</v>
      </c>
      <c r="F24" s="7">
        <v>3500</v>
      </c>
      <c r="G24" s="7">
        <v>1300</v>
      </c>
      <c r="H24" s="46">
        <v>2888.5</v>
      </c>
      <c r="I24" s="60">
        <v>3261.0610000000001</v>
      </c>
      <c r="J24" s="12">
        <v>0</v>
      </c>
      <c r="K24" s="12">
        <v>0</v>
      </c>
      <c r="L24" s="12">
        <v>0</v>
      </c>
    </row>
    <row r="25" spans="1:12" ht="34.5" thickBot="1" x14ac:dyDescent="0.3">
      <c r="A25" s="36" t="s">
        <v>38</v>
      </c>
      <c r="B25" s="25" t="s">
        <v>86</v>
      </c>
      <c r="C25" s="26" t="s">
        <v>84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63">
        <v>0</v>
      </c>
      <c r="K25" s="66">
        <v>0</v>
      </c>
      <c r="L25" s="66">
        <v>0</v>
      </c>
    </row>
    <row r="26" spans="1:12" ht="21.75" thickBot="1" x14ac:dyDescent="0.3">
      <c r="A26" s="37"/>
      <c r="B26" s="49"/>
      <c r="C26" s="38" t="s">
        <v>81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63">
        <v>0</v>
      </c>
      <c r="K26" s="12">
        <v>0</v>
      </c>
      <c r="L26" s="12">
        <v>0</v>
      </c>
    </row>
    <row r="27" spans="1:12" ht="21.75" thickBot="1" x14ac:dyDescent="0.3">
      <c r="A27" s="37"/>
      <c r="B27" s="49"/>
      <c r="C27" s="38" t="s">
        <v>82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63">
        <v>0</v>
      </c>
      <c r="K27" s="12">
        <v>0</v>
      </c>
      <c r="L27" s="12">
        <v>0</v>
      </c>
    </row>
    <row r="28" spans="1:12" ht="32.25" thickBot="1" x14ac:dyDescent="0.3">
      <c r="A28" s="36" t="s">
        <v>41</v>
      </c>
      <c r="B28" s="25" t="s">
        <v>42</v>
      </c>
      <c r="C28" s="26" t="s">
        <v>84</v>
      </c>
      <c r="D28" s="27">
        <v>0</v>
      </c>
      <c r="E28" s="27">
        <v>26000</v>
      </c>
      <c r="F28" s="27">
        <v>18200</v>
      </c>
      <c r="G28" s="27">
        <v>0</v>
      </c>
      <c r="H28" s="27">
        <v>0</v>
      </c>
      <c r="I28" s="27">
        <v>0</v>
      </c>
      <c r="J28" s="64">
        <v>0</v>
      </c>
      <c r="K28" s="12">
        <v>0</v>
      </c>
      <c r="L28" s="12">
        <v>0</v>
      </c>
    </row>
    <row r="29" spans="1:12" ht="21.75" thickBot="1" x14ac:dyDescent="0.3">
      <c r="A29" s="37"/>
      <c r="B29" s="49"/>
      <c r="C29" s="38" t="s">
        <v>81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63">
        <v>0</v>
      </c>
      <c r="K29" s="12">
        <v>0</v>
      </c>
      <c r="L29" s="12">
        <v>0</v>
      </c>
    </row>
    <row r="30" spans="1:12" ht="21.75" thickBot="1" x14ac:dyDescent="0.3">
      <c r="A30" s="37"/>
      <c r="B30" s="49"/>
      <c r="C30" s="38" t="s">
        <v>82</v>
      </c>
      <c r="D30" s="7">
        <v>0</v>
      </c>
      <c r="E30" s="7">
        <v>26000</v>
      </c>
      <c r="F30" s="7">
        <v>18200</v>
      </c>
      <c r="G30" s="7">
        <v>0</v>
      </c>
      <c r="H30" s="7">
        <v>0</v>
      </c>
      <c r="I30" s="7">
        <v>0</v>
      </c>
      <c r="J30" s="63">
        <v>0</v>
      </c>
      <c r="K30" s="12">
        <v>0</v>
      </c>
      <c r="L30" s="12">
        <v>0</v>
      </c>
    </row>
    <row r="31" spans="1:12" ht="75" thickBot="1" x14ac:dyDescent="0.3">
      <c r="A31" s="36" t="s">
        <v>45</v>
      </c>
      <c r="B31" s="34" t="s">
        <v>57</v>
      </c>
      <c r="C31" s="26" t="s">
        <v>82</v>
      </c>
      <c r="D31" s="27">
        <v>0</v>
      </c>
      <c r="E31" s="27">
        <v>0</v>
      </c>
      <c r="F31" s="27">
        <v>0</v>
      </c>
      <c r="G31" s="27">
        <v>0</v>
      </c>
      <c r="H31" s="27">
        <v>0.25800000000000001</v>
      </c>
      <c r="I31" s="27">
        <v>0.216</v>
      </c>
      <c r="J31" s="64">
        <v>0</v>
      </c>
      <c r="K31" s="12">
        <v>0</v>
      </c>
      <c r="L31" s="12">
        <v>0</v>
      </c>
    </row>
    <row r="32" spans="1:12" ht="68.25" thickBot="1" x14ac:dyDescent="0.3">
      <c r="A32" s="36" t="s">
        <v>48</v>
      </c>
      <c r="B32" s="25" t="s">
        <v>49</v>
      </c>
      <c r="C32" s="25" t="s">
        <v>82</v>
      </c>
      <c r="D32" s="27">
        <v>0</v>
      </c>
      <c r="E32" s="27">
        <v>0</v>
      </c>
      <c r="F32" s="27">
        <v>7568</v>
      </c>
      <c r="G32" s="27">
        <v>0</v>
      </c>
      <c r="H32" s="27">
        <v>0</v>
      </c>
      <c r="I32" s="27">
        <v>0</v>
      </c>
      <c r="J32" s="64">
        <v>0</v>
      </c>
      <c r="K32" s="12">
        <v>0</v>
      </c>
      <c r="L32" s="12">
        <v>0</v>
      </c>
    </row>
    <row r="33" spans="1:12" ht="34.5" thickBot="1" x14ac:dyDescent="0.3">
      <c r="A33" s="37" t="s">
        <v>52</v>
      </c>
      <c r="B33" s="49" t="s">
        <v>87</v>
      </c>
      <c r="C33" s="25" t="s">
        <v>82</v>
      </c>
      <c r="D33" s="7">
        <v>0</v>
      </c>
      <c r="E33" s="7">
        <v>0</v>
      </c>
      <c r="F33" s="7">
        <v>0</v>
      </c>
      <c r="G33" s="7">
        <v>5</v>
      </c>
      <c r="H33" s="7">
        <v>2.68</v>
      </c>
      <c r="I33" s="7">
        <v>1099.8720000000001</v>
      </c>
      <c r="J33" s="63">
        <v>0</v>
      </c>
      <c r="K33" s="12">
        <v>0</v>
      </c>
      <c r="L33" s="12">
        <v>0</v>
      </c>
    </row>
    <row r="34" spans="1:12" ht="42.75" thickBot="1" x14ac:dyDescent="0.3">
      <c r="A34" s="37" t="s">
        <v>56</v>
      </c>
      <c r="B34" s="38" t="s">
        <v>88</v>
      </c>
      <c r="C34" s="25" t="s">
        <v>82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759.98900000000003</v>
      </c>
      <c r="J34" s="63">
        <v>0</v>
      </c>
      <c r="K34" s="12">
        <v>0</v>
      </c>
      <c r="L34" s="12">
        <v>0</v>
      </c>
    </row>
    <row r="35" spans="1:12" ht="32.25" thickBot="1" x14ac:dyDescent="0.3">
      <c r="A35" s="36" t="s">
        <v>59</v>
      </c>
      <c r="B35" s="26" t="s">
        <v>60</v>
      </c>
      <c r="C35" s="38" t="s">
        <v>82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300</v>
      </c>
      <c r="J35" s="64">
        <v>0</v>
      </c>
      <c r="K35" s="12">
        <v>0</v>
      </c>
      <c r="L35" s="12">
        <v>0</v>
      </c>
    </row>
    <row r="36" spans="1:12" ht="32.25" thickBot="1" x14ac:dyDescent="0.3">
      <c r="A36" s="37" t="s">
        <v>62</v>
      </c>
      <c r="B36" s="38" t="s">
        <v>63</v>
      </c>
      <c r="C36" s="38" t="s">
        <v>82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298.5</v>
      </c>
      <c r="J36" s="63">
        <v>0</v>
      </c>
      <c r="K36" s="12">
        <v>0</v>
      </c>
      <c r="L36" s="12">
        <v>0</v>
      </c>
    </row>
    <row r="37" spans="1:12" ht="32.25" thickBot="1" x14ac:dyDescent="0.3">
      <c r="A37" s="37" t="s">
        <v>65</v>
      </c>
      <c r="B37" s="38" t="s">
        <v>66</v>
      </c>
      <c r="C37" s="38" t="s">
        <v>82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298.5</v>
      </c>
      <c r="J37" s="63">
        <v>0</v>
      </c>
      <c r="K37" s="12">
        <v>0</v>
      </c>
      <c r="L37" s="12">
        <v>0</v>
      </c>
    </row>
    <row r="38" spans="1:12" ht="34.5" thickBot="1" x14ac:dyDescent="0.3">
      <c r="A38" s="37" t="s">
        <v>68</v>
      </c>
      <c r="B38" s="49" t="s">
        <v>89</v>
      </c>
      <c r="C38" s="38" t="s">
        <v>82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63">
        <v>9900</v>
      </c>
      <c r="K38" s="12">
        <v>0</v>
      </c>
      <c r="L38" s="12">
        <v>0</v>
      </c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65"/>
      <c r="K39" s="1"/>
      <c r="L39" s="1"/>
    </row>
  </sheetData>
  <mergeCells count="9">
    <mergeCell ref="A6:A7"/>
    <mergeCell ref="B6:B7"/>
    <mergeCell ref="C6:C7"/>
    <mergeCell ref="D6:L6"/>
    <mergeCell ref="A1:L1"/>
    <mergeCell ref="A2:L2"/>
    <mergeCell ref="A3:L3"/>
    <mergeCell ref="A4:L4"/>
    <mergeCell ref="A5:L5"/>
  </mergeCells>
  <hyperlinks>
    <hyperlink ref="C12" location="P1052" display="P1052" xr:uid="{00000000-0004-0000-0100-000000000000}"/>
    <hyperlink ref="C21" location="P1052" display="P1052" xr:uid="{00000000-0004-0000-0100-000001000000}"/>
    <hyperlink ref="C24" location="P1052" display="P1052" xr:uid="{00000000-0004-0000-0100-000002000000}"/>
    <hyperlink ref="C27" location="P1052" display="P1052" xr:uid="{00000000-0004-0000-0100-000003000000}"/>
    <hyperlink ref="C30" location="P1052" display="P1052" xr:uid="{00000000-0004-0000-0100-000004000000}"/>
    <hyperlink ref="C31" location="P1052" display="P1052" xr:uid="{00000000-0004-0000-0100-000005000000}"/>
    <hyperlink ref="C32" location="P1052" display="P1052" xr:uid="{00000000-0004-0000-0100-000006000000}"/>
    <hyperlink ref="C33" location="P1052" display="P1052" xr:uid="{00000000-0004-0000-0100-000007000000}"/>
    <hyperlink ref="C34" location="P1052" display="P1052" xr:uid="{00000000-0004-0000-0100-000008000000}"/>
    <hyperlink ref="C35" location="P1052" display="P1052" xr:uid="{00000000-0004-0000-0100-000009000000}"/>
    <hyperlink ref="C36" location="P1052" display="P1052" xr:uid="{00000000-0004-0000-0100-00000A000000}"/>
    <hyperlink ref="C37" location="P1052" display="P1052" xr:uid="{00000000-0004-0000-0100-00000B000000}"/>
    <hyperlink ref="C38" location="P1052" display="P1052" xr:uid="{00000000-0004-0000-0100-00000C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8"/>
  <sheetViews>
    <sheetView tabSelected="1" workbookViewId="0">
      <selection activeCell="D42" sqref="D42"/>
    </sheetView>
  </sheetViews>
  <sheetFormatPr defaultRowHeight="15" x14ac:dyDescent="0.25"/>
  <cols>
    <col min="1" max="1" width="5.5703125" customWidth="1"/>
    <col min="2" max="2" width="18" customWidth="1"/>
    <col min="3" max="3" width="18.140625" customWidth="1"/>
    <col min="4" max="4" width="24.28515625" customWidth="1"/>
    <col min="5" max="5" width="10.5703125" customWidth="1"/>
    <col min="6" max="6" width="10" customWidth="1"/>
    <col min="7" max="8" width="9.85546875" customWidth="1"/>
    <col min="9" max="9" width="11.42578125" bestFit="1" customWidth="1"/>
    <col min="10" max="10" width="10.42578125" customWidth="1"/>
    <col min="12" max="12" width="15.42578125" customWidth="1"/>
    <col min="13" max="13" width="9.5703125" bestFit="1" customWidth="1"/>
  </cols>
  <sheetData>
    <row r="1" spans="1:12" x14ac:dyDescent="0.25">
      <c r="A1" s="151" t="s">
        <v>113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x14ac:dyDescent="0.25">
      <c r="A2" s="151" t="s">
        <v>108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2" x14ac:dyDescent="0.25">
      <c r="A3" s="156" t="s">
        <v>107</v>
      </c>
      <c r="B3" s="156"/>
      <c r="C3" s="156"/>
      <c r="D3" s="156"/>
      <c r="E3" s="156"/>
      <c r="F3" s="156"/>
      <c r="G3" s="156"/>
      <c r="H3" s="156"/>
      <c r="I3" s="156"/>
      <c r="J3" s="156"/>
    </row>
    <row r="4" spans="1:12" ht="15.75" thickBot="1" x14ac:dyDescent="0.3">
      <c r="A4" s="156" t="s">
        <v>133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2" ht="43.5" customHeight="1" x14ac:dyDescent="0.25">
      <c r="A5" s="160" t="s">
        <v>93</v>
      </c>
      <c r="B5" s="160" t="s">
        <v>3</v>
      </c>
      <c r="C5" s="167" t="s">
        <v>94</v>
      </c>
      <c r="D5" s="162" t="s">
        <v>95</v>
      </c>
      <c r="E5" s="163"/>
      <c r="F5" s="163"/>
      <c r="G5" s="163"/>
      <c r="H5" s="163"/>
      <c r="I5" s="163"/>
      <c r="J5" s="164"/>
    </row>
    <row r="6" spans="1:12" ht="90.75" customHeight="1" x14ac:dyDescent="0.25">
      <c r="A6" s="161"/>
      <c r="B6" s="161"/>
      <c r="C6" s="168"/>
      <c r="D6" s="95" t="s">
        <v>77</v>
      </c>
      <c r="E6" s="97">
        <v>2021</v>
      </c>
      <c r="F6" s="97">
        <v>2022</v>
      </c>
      <c r="G6" s="116">
        <v>2023</v>
      </c>
      <c r="H6" s="132">
        <v>2024</v>
      </c>
      <c r="I6" s="97">
        <v>2025</v>
      </c>
      <c r="J6" s="97" t="s">
        <v>96</v>
      </c>
    </row>
    <row r="7" spans="1:12" x14ac:dyDescent="0.25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129">
        <v>7</v>
      </c>
      <c r="H7" s="98">
        <v>8</v>
      </c>
      <c r="I7" s="98">
        <v>9</v>
      </c>
      <c r="J7" s="98">
        <v>10</v>
      </c>
    </row>
    <row r="8" spans="1:12" ht="15" customHeight="1" x14ac:dyDescent="0.25">
      <c r="A8" s="152">
        <v>1</v>
      </c>
      <c r="B8" s="157" t="s">
        <v>134</v>
      </c>
      <c r="C8" s="157" t="s">
        <v>135</v>
      </c>
      <c r="D8" s="85" t="s">
        <v>96</v>
      </c>
      <c r="E8" s="99">
        <f>E13</f>
        <v>32755.83</v>
      </c>
      <c r="F8" s="116">
        <f>F13</f>
        <v>74233.570999999996</v>
      </c>
      <c r="G8" s="101">
        <f>G13</f>
        <v>49646.078000000001</v>
      </c>
      <c r="H8" s="101">
        <f t="shared" ref="H8" si="0">H13</f>
        <v>86645.294999999998</v>
      </c>
      <c r="I8" s="101">
        <f>I13</f>
        <v>64049.489000000001</v>
      </c>
      <c r="J8" s="99">
        <f>E8+F8+G8+H8+I8</f>
        <v>307330.26299999998</v>
      </c>
      <c r="L8" s="80"/>
    </row>
    <row r="9" spans="1:12" x14ac:dyDescent="0.25">
      <c r="A9" s="153"/>
      <c r="B9" s="158"/>
      <c r="C9" s="158"/>
      <c r="D9" s="85" t="s">
        <v>80</v>
      </c>
      <c r="E9" s="106">
        <v>0</v>
      </c>
      <c r="F9" s="117">
        <v>0</v>
      </c>
      <c r="G9" s="117">
        <v>0</v>
      </c>
      <c r="H9" s="106">
        <v>0</v>
      </c>
      <c r="I9" s="106">
        <v>0</v>
      </c>
      <c r="J9" s="106">
        <f t="shared" ref="J9:J16" si="1">E9+F9+G9+H9+I9</f>
        <v>0</v>
      </c>
    </row>
    <row r="10" spans="1:12" x14ac:dyDescent="0.25">
      <c r="A10" s="153"/>
      <c r="B10" s="158"/>
      <c r="C10" s="158"/>
      <c r="D10" s="85" t="s">
        <v>97</v>
      </c>
      <c r="E10" s="99">
        <f>E15</f>
        <v>9315.2000000000007</v>
      </c>
      <c r="F10" s="101">
        <f t="shared" ref="F10:I10" si="2">F15</f>
        <v>49463.607000000004</v>
      </c>
      <c r="G10" s="101">
        <f t="shared" si="2"/>
        <v>16223.616</v>
      </c>
      <c r="H10" s="99">
        <f t="shared" si="2"/>
        <v>24731.739000000001</v>
      </c>
      <c r="I10" s="99">
        <f t="shared" si="2"/>
        <v>17905.363000000001</v>
      </c>
      <c r="J10" s="99">
        <f t="shared" si="1"/>
        <v>117639.52499999999</v>
      </c>
    </row>
    <row r="11" spans="1:12" ht="30" x14ac:dyDescent="0.25">
      <c r="A11" s="153"/>
      <c r="B11" s="158"/>
      <c r="C11" s="158"/>
      <c r="D11" s="86" t="s">
        <v>136</v>
      </c>
      <c r="E11" s="99">
        <f>E16</f>
        <v>23440.63</v>
      </c>
      <c r="F11" s="116">
        <f>F16</f>
        <v>24769.964</v>
      </c>
      <c r="G11" s="101">
        <f>G16</f>
        <v>33422.462</v>
      </c>
      <c r="H11" s="99">
        <f t="shared" ref="H11:I11" si="3">H16</f>
        <v>61913.555999999997</v>
      </c>
      <c r="I11" s="99">
        <f t="shared" si="3"/>
        <v>46144.125999999997</v>
      </c>
      <c r="J11" s="99">
        <f t="shared" si="1"/>
        <v>189690.73800000001</v>
      </c>
      <c r="L11" s="80"/>
    </row>
    <row r="12" spans="1:12" ht="29.25" customHeight="1" x14ac:dyDescent="0.25">
      <c r="A12" s="154"/>
      <c r="B12" s="159"/>
      <c r="C12" s="159"/>
      <c r="D12" s="86" t="s">
        <v>99</v>
      </c>
      <c r="E12" s="99">
        <v>0</v>
      </c>
      <c r="F12" s="101">
        <v>0</v>
      </c>
      <c r="G12" s="101">
        <v>0</v>
      </c>
      <c r="H12" s="99">
        <v>0</v>
      </c>
      <c r="I12" s="99">
        <v>0</v>
      </c>
      <c r="J12" s="99">
        <f t="shared" si="1"/>
        <v>0</v>
      </c>
    </row>
    <row r="13" spans="1:12" ht="15" customHeight="1" x14ac:dyDescent="0.25">
      <c r="A13" s="152">
        <v>2</v>
      </c>
      <c r="B13" s="91" t="s">
        <v>100</v>
      </c>
      <c r="C13" s="157" t="s">
        <v>141</v>
      </c>
      <c r="D13" s="85" t="s">
        <v>96</v>
      </c>
      <c r="E13" s="99">
        <f>E15+E16</f>
        <v>32755.83</v>
      </c>
      <c r="F13" s="97">
        <f>F15+F16</f>
        <v>74233.570999999996</v>
      </c>
      <c r="G13" s="101">
        <f>G15+G16</f>
        <v>49646.078000000001</v>
      </c>
      <c r="H13" s="99">
        <f t="shared" ref="H13" si="4">H15+H16</f>
        <v>86645.294999999998</v>
      </c>
      <c r="I13" s="99">
        <f>I15+I16</f>
        <v>64049.489000000001</v>
      </c>
      <c r="J13" s="99">
        <f t="shared" si="1"/>
        <v>307330.26299999998</v>
      </c>
    </row>
    <row r="14" spans="1:12" ht="15" customHeight="1" x14ac:dyDescent="0.25">
      <c r="A14" s="153"/>
      <c r="B14" s="157" t="s">
        <v>101</v>
      </c>
      <c r="C14" s="158"/>
      <c r="D14" s="85" t="s">
        <v>80</v>
      </c>
      <c r="E14" s="99">
        <v>0</v>
      </c>
      <c r="F14" s="99">
        <v>0</v>
      </c>
      <c r="G14" s="101">
        <v>0</v>
      </c>
      <c r="H14" s="99">
        <v>0</v>
      </c>
      <c r="I14" s="99">
        <v>0</v>
      </c>
      <c r="J14" s="99">
        <f t="shared" si="1"/>
        <v>0</v>
      </c>
    </row>
    <row r="15" spans="1:12" x14ac:dyDescent="0.25">
      <c r="A15" s="153"/>
      <c r="B15" s="158"/>
      <c r="C15" s="158"/>
      <c r="D15" s="85" t="s">
        <v>97</v>
      </c>
      <c r="E15" s="99">
        <f>E21+E31+E36</f>
        <v>9315.2000000000007</v>
      </c>
      <c r="F15" s="101">
        <f>F21+F31+F36+F26+F41+F46+F51</f>
        <v>49463.607000000004</v>
      </c>
      <c r="G15" s="101">
        <f>G21+G31+G36+G26+G41+G46+G51</f>
        <v>16223.616</v>
      </c>
      <c r="H15" s="99">
        <f t="shared" ref="H15:I15" si="5">H21+H31+H36+H26+H41+H46+H51</f>
        <v>24731.739000000001</v>
      </c>
      <c r="I15" s="99">
        <f t="shared" si="5"/>
        <v>17905.363000000001</v>
      </c>
      <c r="J15" s="99">
        <f t="shared" si="1"/>
        <v>117639.52499999999</v>
      </c>
    </row>
    <row r="16" spans="1:12" ht="39.75" customHeight="1" x14ac:dyDescent="0.25">
      <c r="A16" s="153"/>
      <c r="B16" s="158"/>
      <c r="C16" s="158"/>
      <c r="D16" s="87" t="s">
        <v>136</v>
      </c>
      <c r="E16" s="99">
        <f>E22+E27+E42+E32+E37</f>
        <v>23440.63</v>
      </c>
      <c r="F16" s="99">
        <f>F22+F27+F42+F32+F37+F44+F52</f>
        <v>24769.964</v>
      </c>
      <c r="G16" s="101">
        <f>G22+G27+G42+G32+G37+G54+G47+G55</f>
        <v>33422.462</v>
      </c>
      <c r="H16" s="123">
        <f>H22+H27+H42+H37+H54+H55+H56+H44+H32+H57</f>
        <v>61913.555999999997</v>
      </c>
      <c r="I16" s="123">
        <f>I22+I27+I42+I37+I54+I55+I56+I44+I32</f>
        <v>46144.125999999997</v>
      </c>
      <c r="J16" s="99">
        <f t="shared" si="1"/>
        <v>189690.73800000001</v>
      </c>
      <c r="L16" s="80"/>
    </row>
    <row r="17" spans="1:14" ht="52.5" customHeight="1" x14ac:dyDescent="0.25">
      <c r="A17" s="154"/>
      <c r="B17" s="158"/>
      <c r="C17" s="159"/>
      <c r="D17" s="87" t="s">
        <v>99</v>
      </c>
      <c r="E17" s="99">
        <v>0</v>
      </c>
      <c r="F17" s="99">
        <v>0</v>
      </c>
      <c r="G17" s="101">
        <v>0</v>
      </c>
      <c r="H17" s="99">
        <v>0</v>
      </c>
      <c r="I17" s="99">
        <v>0</v>
      </c>
      <c r="J17" s="99">
        <f t="shared" ref="J17" si="6">E17+F17+G17+H17+I17</f>
        <v>0</v>
      </c>
    </row>
    <row r="18" spans="1:14" x14ac:dyDescent="0.25">
      <c r="A18" s="91" t="s">
        <v>102</v>
      </c>
      <c r="B18" s="91"/>
      <c r="C18" s="91"/>
      <c r="D18" s="91"/>
      <c r="E18" s="97"/>
      <c r="F18" s="97"/>
      <c r="G18" s="97"/>
      <c r="H18" s="97"/>
      <c r="I18" s="97"/>
      <c r="J18" s="97"/>
    </row>
    <row r="19" spans="1:14" ht="12" customHeight="1" x14ac:dyDescent="0.25">
      <c r="A19" s="152">
        <v>3</v>
      </c>
      <c r="B19" s="155" t="s">
        <v>103</v>
      </c>
      <c r="C19" s="157" t="s">
        <v>137</v>
      </c>
      <c r="D19" s="85" t="s">
        <v>96</v>
      </c>
      <c r="E19" s="97">
        <f>E22+E21</f>
        <v>12219.90602</v>
      </c>
      <c r="F19" s="97">
        <f t="shared" ref="F19:I19" si="7">F22+F21</f>
        <v>14179.734</v>
      </c>
      <c r="G19" s="97">
        <f t="shared" si="7"/>
        <v>28126.087</v>
      </c>
      <c r="H19" s="97">
        <f t="shared" si="7"/>
        <v>23863.414000000001</v>
      </c>
      <c r="I19" s="99">
        <f t="shared" si="7"/>
        <v>27182.371999999999</v>
      </c>
      <c r="J19" s="99">
        <f>SUM(E19:I19)</f>
        <v>105571.51300000001</v>
      </c>
    </row>
    <row r="20" spans="1:14" ht="21" customHeight="1" x14ac:dyDescent="0.25">
      <c r="A20" s="153"/>
      <c r="B20" s="155"/>
      <c r="C20" s="158"/>
      <c r="D20" s="85" t="s">
        <v>80</v>
      </c>
      <c r="E20" s="99">
        <v>0</v>
      </c>
      <c r="F20" s="99">
        <v>0</v>
      </c>
      <c r="G20" s="123">
        <v>0</v>
      </c>
      <c r="H20" s="99">
        <v>0</v>
      </c>
      <c r="I20" s="99">
        <v>0</v>
      </c>
      <c r="J20" s="99">
        <f>SUM(E20:I20)</f>
        <v>0</v>
      </c>
    </row>
    <row r="21" spans="1:14" ht="21" customHeight="1" x14ac:dyDescent="0.25">
      <c r="A21" s="153"/>
      <c r="B21" s="155"/>
      <c r="C21" s="158"/>
      <c r="D21" s="85" t="s">
        <v>97</v>
      </c>
      <c r="E21" s="99">
        <v>8891.7000000000007</v>
      </c>
      <c r="F21" s="101">
        <v>8764.5</v>
      </c>
      <c r="G21" s="124">
        <f>2911.78676+8764.513</f>
        <v>11676.3</v>
      </c>
      <c r="H21" s="131">
        <f>2911.78676+8764.5</f>
        <v>11676.287</v>
      </c>
      <c r="I21" s="124">
        <f>2911.78676+8764.5</f>
        <v>11676.287</v>
      </c>
      <c r="J21" s="99">
        <f>SUM(E21:I21)</f>
        <v>52685.074000000001</v>
      </c>
    </row>
    <row r="22" spans="1:14" ht="30" x14ac:dyDescent="0.25">
      <c r="A22" s="153"/>
      <c r="B22" s="155"/>
      <c r="C22" s="158"/>
      <c r="D22" s="87" t="s">
        <v>136</v>
      </c>
      <c r="E22" s="97">
        <f>3238.39086+89.81516</f>
        <v>3328.2060200000001</v>
      </c>
      <c r="F22" s="101">
        <f>5326.70348+88.5303</f>
        <v>5415.2340000000004</v>
      </c>
      <c r="G22" s="119">
        <f>11788.43871+117.94242+4543.40577</f>
        <v>16449.787</v>
      </c>
      <c r="H22" s="99">
        <f>9712.18471+2357+117.94229</f>
        <v>12187.127</v>
      </c>
      <c r="I22" s="101">
        <f>13223.14271+2165+117.94229</f>
        <v>15506.084999999999</v>
      </c>
      <c r="J22" s="99">
        <f>SUM(E22:I22)</f>
        <v>52886.438999999998</v>
      </c>
      <c r="L22" s="80"/>
    </row>
    <row r="23" spans="1:14" ht="29.25" customHeight="1" x14ac:dyDescent="0.25">
      <c r="A23" s="154"/>
      <c r="B23" s="155"/>
      <c r="C23" s="159"/>
      <c r="D23" s="87" t="s">
        <v>99</v>
      </c>
      <c r="E23" s="99">
        <v>0</v>
      </c>
      <c r="F23" s="99">
        <v>0</v>
      </c>
      <c r="G23" s="124">
        <v>0</v>
      </c>
      <c r="H23" s="99">
        <v>0</v>
      </c>
      <c r="I23" s="99">
        <v>0</v>
      </c>
      <c r="J23" s="99">
        <f t="shared" ref="J23:J24" si="8">E23+F23+G23+H23+I23</f>
        <v>0</v>
      </c>
      <c r="L23" s="80"/>
    </row>
    <row r="24" spans="1:14" ht="15" customHeight="1" x14ac:dyDescent="0.25">
      <c r="A24" s="152">
        <v>4</v>
      </c>
      <c r="B24" s="155" t="s">
        <v>104</v>
      </c>
      <c r="C24" s="157" t="s">
        <v>137</v>
      </c>
      <c r="D24" s="85" t="s">
        <v>96</v>
      </c>
      <c r="E24" s="99">
        <f>E27</f>
        <v>8935.2009999999991</v>
      </c>
      <c r="F24" s="101">
        <f t="shared" ref="F24:G24" si="9">F27</f>
        <v>4995.45</v>
      </c>
      <c r="G24" s="101">
        <f t="shared" si="9"/>
        <v>3858.8040000000001</v>
      </c>
      <c r="H24" s="119">
        <f>H27</f>
        <v>12335.938</v>
      </c>
      <c r="I24" s="101">
        <v>1623</v>
      </c>
      <c r="J24" s="99">
        <f t="shared" si="8"/>
        <v>31748.393</v>
      </c>
      <c r="L24" s="127"/>
      <c r="M24" s="88"/>
      <c r="N24" s="88"/>
    </row>
    <row r="25" spans="1:14" x14ac:dyDescent="0.25">
      <c r="A25" s="153"/>
      <c r="B25" s="155"/>
      <c r="C25" s="158"/>
      <c r="D25" s="85" t="s">
        <v>80</v>
      </c>
      <c r="E25" s="99">
        <v>0</v>
      </c>
      <c r="F25" s="101">
        <v>0</v>
      </c>
      <c r="G25" s="101">
        <v>0</v>
      </c>
      <c r="H25" s="119">
        <v>0</v>
      </c>
      <c r="I25" s="99">
        <v>0</v>
      </c>
      <c r="J25" s="99">
        <f t="shared" ref="J25" si="10">E25+F25+G25+H25+I25</f>
        <v>0</v>
      </c>
      <c r="L25" s="128"/>
      <c r="M25" s="89"/>
      <c r="N25" s="89"/>
    </row>
    <row r="26" spans="1:14" x14ac:dyDescent="0.25">
      <c r="A26" s="153"/>
      <c r="B26" s="155"/>
      <c r="C26" s="158"/>
      <c r="D26" s="85" t="s">
        <v>97</v>
      </c>
      <c r="E26" s="99">
        <v>0</v>
      </c>
      <c r="F26" s="101">
        <v>0</v>
      </c>
      <c r="G26" s="101">
        <v>0</v>
      </c>
      <c r="H26" s="119">
        <v>0</v>
      </c>
      <c r="I26" s="99">
        <v>0</v>
      </c>
      <c r="J26" s="99">
        <f t="shared" ref="J26:J27" si="11">E26+F26+G26+H26+I26</f>
        <v>0</v>
      </c>
      <c r="L26" s="80"/>
      <c r="M26" s="80"/>
    </row>
    <row r="27" spans="1:14" ht="30" x14ac:dyDescent="0.25">
      <c r="A27" s="153"/>
      <c r="B27" s="155"/>
      <c r="C27" s="158"/>
      <c r="D27" s="87" t="s">
        <v>136</v>
      </c>
      <c r="E27" s="99">
        <v>8935.2009999999991</v>
      </c>
      <c r="F27" s="101">
        <v>4995.45</v>
      </c>
      <c r="G27" s="101">
        <f>3858.80414</f>
        <v>3858.8040000000001</v>
      </c>
      <c r="H27" s="119">
        <f>11216.862+1119.0759</f>
        <v>12335.938</v>
      </c>
      <c r="I27" s="99">
        <v>1623</v>
      </c>
      <c r="J27" s="99">
        <f t="shared" si="11"/>
        <v>31748.393</v>
      </c>
    </row>
    <row r="28" spans="1:14" ht="48" customHeight="1" x14ac:dyDescent="0.25">
      <c r="A28" s="154"/>
      <c r="B28" s="155"/>
      <c r="C28" s="159"/>
      <c r="D28" s="87" t="s">
        <v>99</v>
      </c>
      <c r="E28" s="90">
        <v>0</v>
      </c>
      <c r="F28" s="114">
        <v>0</v>
      </c>
      <c r="G28" s="114">
        <v>0</v>
      </c>
      <c r="H28" s="122">
        <v>0</v>
      </c>
      <c r="I28" s="90">
        <v>0</v>
      </c>
      <c r="J28" s="90">
        <f t="shared" ref="J28:J29" si="12">E28+F28+G28+H28+I28</f>
        <v>0</v>
      </c>
    </row>
    <row r="29" spans="1:14" ht="15" customHeight="1" x14ac:dyDescent="0.25">
      <c r="A29" s="152">
        <v>5</v>
      </c>
      <c r="B29" s="155" t="s">
        <v>105</v>
      </c>
      <c r="C29" s="157" t="s">
        <v>137</v>
      </c>
      <c r="D29" s="85" t="s">
        <v>96</v>
      </c>
      <c r="E29" s="99">
        <f>E31+E32</f>
        <v>540.053</v>
      </c>
      <c r="F29" s="101">
        <f t="shared" ref="F29:I29" si="13">F31+F32</f>
        <v>845.33699999999999</v>
      </c>
      <c r="G29" s="119">
        <f t="shared" si="13"/>
        <v>825</v>
      </c>
      <c r="H29" s="119">
        <f t="shared" si="13"/>
        <v>1700</v>
      </c>
      <c r="I29" s="99">
        <f t="shared" si="13"/>
        <v>950</v>
      </c>
      <c r="J29" s="99">
        <f t="shared" si="12"/>
        <v>4860.3900000000003</v>
      </c>
    </row>
    <row r="30" spans="1:14" x14ac:dyDescent="0.25">
      <c r="A30" s="153"/>
      <c r="B30" s="155"/>
      <c r="C30" s="158"/>
      <c r="D30" s="85" t="s">
        <v>80</v>
      </c>
      <c r="E30" s="99">
        <v>0</v>
      </c>
      <c r="F30" s="101">
        <v>0</v>
      </c>
      <c r="G30" s="119">
        <v>0</v>
      </c>
      <c r="H30" s="119">
        <v>0</v>
      </c>
      <c r="I30" s="99">
        <v>0</v>
      </c>
      <c r="J30" s="99">
        <f t="shared" ref="J30" si="14">E30+F30+G30+H30+I30</f>
        <v>0</v>
      </c>
    </row>
    <row r="31" spans="1:14" x14ac:dyDescent="0.25">
      <c r="A31" s="153"/>
      <c r="B31" s="155"/>
      <c r="C31" s="158"/>
      <c r="D31" s="85" t="s">
        <v>97</v>
      </c>
      <c r="E31" s="99">
        <v>423.5</v>
      </c>
      <c r="F31" s="101">
        <v>654.24400000000003</v>
      </c>
      <c r="G31" s="119">
        <v>417.4</v>
      </c>
      <c r="H31" s="119">
        <v>1495.0930000000001</v>
      </c>
      <c r="I31" s="99">
        <v>791.08500000000004</v>
      </c>
      <c r="J31" s="99">
        <f t="shared" ref="J31:J32" si="15">E31+F31+G31+H31+I31</f>
        <v>3781.3220000000001</v>
      </c>
    </row>
    <row r="32" spans="1:14" ht="30" x14ac:dyDescent="0.25">
      <c r="A32" s="153"/>
      <c r="B32" s="155"/>
      <c r="C32" s="158"/>
      <c r="D32" s="87" t="s">
        <v>136</v>
      </c>
      <c r="E32" s="99">
        <f>22.28947+94.26316</f>
        <v>116.553</v>
      </c>
      <c r="F32" s="101">
        <f>34.43391+156.6587</f>
        <v>191.09299999999999</v>
      </c>
      <c r="G32" s="119">
        <f>21.96842+385.63158</f>
        <v>407.6</v>
      </c>
      <c r="H32" s="119">
        <v>204.90700000000001</v>
      </c>
      <c r="I32" s="99">
        <v>158.91499999999999</v>
      </c>
      <c r="J32" s="99">
        <f t="shared" si="15"/>
        <v>1079.068</v>
      </c>
    </row>
    <row r="33" spans="1:10" ht="27.75" customHeight="1" x14ac:dyDescent="0.25">
      <c r="A33" s="154"/>
      <c r="B33" s="155"/>
      <c r="C33" s="159"/>
      <c r="D33" s="87" t="s">
        <v>99</v>
      </c>
      <c r="E33" s="99">
        <v>0</v>
      </c>
      <c r="F33" s="99">
        <v>0</v>
      </c>
      <c r="G33" s="119">
        <v>0</v>
      </c>
      <c r="H33" s="99">
        <v>0</v>
      </c>
      <c r="I33" s="99">
        <v>0</v>
      </c>
      <c r="J33" s="99">
        <f t="shared" ref="J33:J34" si="16">E33+F33+G33+H33+I33</f>
        <v>0</v>
      </c>
    </row>
    <row r="34" spans="1:10" ht="15" customHeight="1" x14ac:dyDescent="0.25">
      <c r="A34" s="152">
        <v>6</v>
      </c>
      <c r="B34" s="155" t="s">
        <v>106</v>
      </c>
      <c r="C34" s="157" t="s">
        <v>142</v>
      </c>
      <c r="D34" s="85" t="s">
        <v>96</v>
      </c>
      <c r="E34" s="99">
        <f>E37</f>
        <v>112.304</v>
      </c>
      <c r="F34" s="99">
        <f>F35+F36+F37+F38</f>
        <v>4700.8249999999998</v>
      </c>
      <c r="G34" s="119">
        <f>G36+G37</f>
        <v>2228.0320000000002</v>
      </c>
      <c r="H34" s="119">
        <f>H37+H36</f>
        <v>4452.5559999999996</v>
      </c>
      <c r="I34" s="99">
        <v>0</v>
      </c>
      <c r="J34" s="99">
        <f t="shared" si="16"/>
        <v>11493.717000000001</v>
      </c>
    </row>
    <row r="35" spans="1:10" x14ac:dyDescent="0.25">
      <c r="A35" s="153"/>
      <c r="B35" s="155"/>
      <c r="C35" s="158"/>
      <c r="D35" s="85" t="s">
        <v>80</v>
      </c>
      <c r="E35" s="99">
        <v>0</v>
      </c>
      <c r="F35" s="99">
        <v>0</v>
      </c>
      <c r="G35" s="119">
        <v>0</v>
      </c>
      <c r="H35" s="119">
        <v>0</v>
      </c>
      <c r="I35" s="99">
        <v>0</v>
      </c>
      <c r="J35" s="99">
        <f t="shared" ref="J35" si="17">E35+F35+G35+H35+I35</f>
        <v>0</v>
      </c>
    </row>
    <row r="36" spans="1:10" x14ac:dyDescent="0.25">
      <c r="A36" s="153"/>
      <c r="B36" s="155"/>
      <c r="C36" s="158"/>
      <c r="D36" s="85" t="s">
        <v>97</v>
      </c>
      <c r="E36" s="99">
        <v>0</v>
      </c>
      <c r="F36" s="101">
        <v>4000</v>
      </c>
      <c r="G36" s="119">
        <v>2000</v>
      </c>
      <c r="H36" s="119">
        <v>4000</v>
      </c>
      <c r="I36" s="99">
        <v>0</v>
      </c>
      <c r="J36" s="99">
        <f t="shared" ref="J36" si="18">E36+F36+G36+H36+I36</f>
        <v>10000</v>
      </c>
    </row>
    <row r="37" spans="1:10" ht="30" x14ac:dyDescent="0.25">
      <c r="A37" s="153"/>
      <c r="B37" s="155"/>
      <c r="C37" s="158"/>
      <c r="D37" s="87" t="s">
        <v>136</v>
      </c>
      <c r="E37" s="96">
        <v>112.304</v>
      </c>
      <c r="F37" s="113">
        <v>700.82500000000005</v>
      </c>
      <c r="G37" s="122">
        <v>228.03200000000001</v>
      </c>
      <c r="H37" s="122">
        <v>452.55599999999998</v>
      </c>
      <c r="I37" s="96">
        <v>0</v>
      </c>
      <c r="J37" s="96">
        <f t="shared" ref="J37:J39" si="19">E37+F37+G37+H37+I37</f>
        <v>1493.7170000000001</v>
      </c>
    </row>
    <row r="38" spans="1:10" ht="18" customHeight="1" x14ac:dyDescent="0.25">
      <c r="A38" s="154"/>
      <c r="B38" s="157"/>
      <c r="C38" s="159"/>
      <c r="D38" s="87" t="s">
        <v>99</v>
      </c>
      <c r="E38" s="96">
        <v>0</v>
      </c>
      <c r="F38" s="96">
        <v>0</v>
      </c>
      <c r="G38" s="122">
        <v>0</v>
      </c>
      <c r="H38" s="122">
        <v>0</v>
      </c>
      <c r="I38" s="96">
        <v>0</v>
      </c>
      <c r="J38" s="96">
        <f t="shared" si="19"/>
        <v>0</v>
      </c>
    </row>
    <row r="39" spans="1:10" x14ac:dyDescent="0.25">
      <c r="A39" s="152">
        <v>7</v>
      </c>
      <c r="B39" s="166" t="s">
        <v>130</v>
      </c>
      <c r="C39" s="166" t="s">
        <v>144</v>
      </c>
      <c r="D39" s="118" t="s">
        <v>96</v>
      </c>
      <c r="E39" s="101">
        <f>E42</f>
        <v>10948.366</v>
      </c>
      <c r="F39" s="101">
        <f>F40+F41+F42+F43</f>
        <v>12014.138999999999</v>
      </c>
      <c r="G39" s="101">
        <f t="shared" ref="G39:I39" si="20">G40+G41+G42+G43</f>
        <v>12559.338</v>
      </c>
      <c r="H39" s="119">
        <f t="shared" si="20"/>
        <v>22120.718000000001</v>
      </c>
      <c r="I39" s="101">
        <f t="shared" si="20"/>
        <v>17875.982</v>
      </c>
      <c r="J39" s="101">
        <f t="shared" si="19"/>
        <v>75518.543000000005</v>
      </c>
    </row>
    <row r="40" spans="1:10" x14ac:dyDescent="0.25">
      <c r="A40" s="153"/>
      <c r="B40" s="166"/>
      <c r="C40" s="166"/>
      <c r="D40" s="118" t="s">
        <v>80</v>
      </c>
      <c r="E40" s="101">
        <v>0</v>
      </c>
      <c r="F40" s="101">
        <v>0</v>
      </c>
      <c r="G40" s="101">
        <v>0</v>
      </c>
      <c r="H40" s="119">
        <v>0</v>
      </c>
      <c r="I40" s="101">
        <v>0</v>
      </c>
      <c r="J40" s="101">
        <f t="shared" ref="J40:J41" si="21">E40+F40+G40+H40+I40</f>
        <v>0</v>
      </c>
    </row>
    <row r="41" spans="1:10" x14ac:dyDescent="0.25">
      <c r="A41" s="153"/>
      <c r="B41" s="166"/>
      <c r="C41" s="166"/>
      <c r="D41" s="118" t="s">
        <v>97</v>
      </c>
      <c r="E41" s="101">
        <v>0</v>
      </c>
      <c r="F41" s="101">
        <v>2537.8629999999998</v>
      </c>
      <c r="G41" s="101">
        <f>2072+57.91642</f>
        <v>2129.9160000000002</v>
      </c>
      <c r="H41" s="119">
        <f>5627.85342+1932.506</f>
        <v>7560.3590000000004</v>
      </c>
      <c r="I41" s="101">
        <v>5437.991</v>
      </c>
      <c r="J41" s="101">
        <f t="shared" si="21"/>
        <v>17666.129000000001</v>
      </c>
    </row>
    <row r="42" spans="1:10" ht="30" x14ac:dyDescent="0.25">
      <c r="A42" s="153"/>
      <c r="B42" s="166"/>
      <c r="C42" s="166"/>
      <c r="D42" s="126" t="s">
        <v>136</v>
      </c>
      <c r="E42" s="101">
        <v>10948.366</v>
      </c>
      <c r="F42" s="101">
        <f>9413.86958+62.40647</f>
        <v>9476.2759999999998</v>
      </c>
      <c r="G42" s="101">
        <f>8355.99808+2072+1.42418</f>
        <v>10429.422</v>
      </c>
      <c r="H42" s="119">
        <f>7000+5627.85342+1932.506</f>
        <v>14560.359</v>
      </c>
      <c r="I42" s="101">
        <f>7000+5437.99136</f>
        <v>12437.991</v>
      </c>
      <c r="J42" s="101">
        <f t="shared" ref="J42" si="22">E42+F42+G42+H42+I42</f>
        <v>57852.413999999997</v>
      </c>
    </row>
    <row r="43" spans="1:10" ht="20.25" customHeight="1" x14ac:dyDescent="0.25">
      <c r="A43" s="154"/>
      <c r="B43" s="166"/>
      <c r="C43" s="166"/>
      <c r="D43" s="126" t="s">
        <v>99</v>
      </c>
      <c r="E43" s="101">
        <v>0</v>
      </c>
      <c r="F43" s="101">
        <v>0</v>
      </c>
      <c r="G43" s="101">
        <v>0</v>
      </c>
      <c r="H43" s="119">
        <v>0</v>
      </c>
      <c r="I43" s="101">
        <v>0</v>
      </c>
      <c r="J43" s="101">
        <f t="shared" ref="J43" si="23">E43+F43+G43+H43+I43</f>
        <v>0</v>
      </c>
    </row>
    <row r="44" spans="1:10" x14ac:dyDescent="0.25">
      <c r="A44" s="152">
        <v>8</v>
      </c>
      <c r="B44" s="155" t="s">
        <v>114</v>
      </c>
      <c r="C44" s="157" t="s">
        <v>143</v>
      </c>
      <c r="D44" s="87" t="s">
        <v>96</v>
      </c>
      <c r="E44" s="99">
        <f>E45+E46+E47+E48</f>
        <v>0</v>
      </c>
      <c r="F44" s="101">
        <f>F45+F46+F47+F48</f>
        <v>3479.3589999999999</v>
      </c>
      <c r="G44" s="119">
        <f t="shared" ref="G44:J44" si="24">G45+G46+G47+G48</f>
        <v>139.56100000000001</v>
      </c>
      <c r="H44" s="119">
        <f t="shared" si="24"/>
        <v>3087.1779999999999</v>
      </c>
      <c r="I44" s="99">
        <f t="shared" si="24"/>
        <v>0</v>
      </c>
      <c r="J44" s="99">
        <f t="shared" si="24"/>
        <v>6706.098</v>
      </c>
    </row>
    <row r="45" spans="1:10" x14ac:dyDescent="0.25">
      <c r="A45" s="153"/>
      <c r="B45" s="155"/>
      <c r="C45" s="158"/>
      <c r="D45" s="85" t="s">
        <v>80</v>
      </c>
      <c r="E45" s="99">
        <v>0</v>
      </c>
      <c r="F45" s="101">
        <v>0</v>
      </c>
      <c r="G45" s="101">
        <v>0</v>
      </c>
      <c r="H45" s="119">
        <v>0</v>
      </c>
      <c r="I45" s="99">
        <v>0</v>
      </c>
      <c r="J45" s="99">
        <f t="shared" ref="J45:J46" si="25">E45+F45+G45+H45</f>
        <v>0</v>
      </c>
    </row>
    <row r="46" spans="1:10" x14ac:dyDescent="0.25">
      <c r="A46" s="153"/>
      <c r="B46" s="155"/>
      <c r="C46" s="158"/>
      <c r="D46" s="85" t="s">
        <v>97</v>
      </c>
      <c r="E46" s="90">
        <v>0</v>
      </c>
      <c r="F46" s="114">
        <v>0</v>
      </c>
      <c r="G46" s="114">
        <v>0</v>
      </c>
      <c r="H46" s="122">
        <v>0</v>
      </c>
      <c r="I46" s="90">
        <v>0</v>
      </c>
      <c r="J46" s="90">
        <f t="shared" si="25"/>
        <v>0</v>
      </c>
    </row>
    <row r="47" spans="1:10" ht="30" x14ac:dyDescent="0.25">
      <c r="A47" s="153"/>
      <c r="B47" s="155"/>
      <c r="C47" s="158"/>
      <c r="D47" s="87" t="s">
        <v>136</v>
      </c>
      <c r="E47" s="99">
        <v>0</v>
      </c>
      <c r="F47" s="101">
        <v>3479.3589999999999</v>
      </c>
      <c r="G47" s="101">
        <v>139.56100000000001</v>
      </c>
      <c r="H47" s="119">
        <f>2497.178+590</f>
        <v>3087.1779999999999</v>
      </c>
      <c r="I47" s="101">
        <v>0</v>
      </c>
      <c r="J47" s="99">
        <f t="shared" ref="J47" si="26">E47+F47+G47+H47+I47</f>
        <v>6706.098</v>
      </c>
    </row>
    <row r="48" spans="1:10" ht="30" x14ac:dyDescent="0.25">
      <c r="A48" s="154"/>
      <c r="B48" s="155"/>
      <c r="C48" s="159"/>
      <c r="D48" s="87" t="s">
        <v>99</v>
      </c>
      <c r="E48" s="99">
        <v>0</v>
      </c>
      <c r="F48" s="101">
        <v>0</v>
      </c>
      <c r="G48" s="101">
        <v>0</v>
      </c>
      <c r="H48" s="119">
        <v>0</v>
      </c>
      <c r="I48" s="99">
        <v>0</v>
      </c>
      <c r="J48" s="99">
        <f>E48+F48+G48+H48</f>
        <v>0</v>
      </c>
    </row>
    <row r="49" spans="1:10" ht="28.5" customHeight="1" x14ac:dyDescent="0.25">
      <c r="A49" s="152">
        <v>9</v>
      </c>
      <c r="B49" s="155" t="s">
        <v>116</v>
      </c>
      <c r="C49" s="157" t="s">
        <v>138</v>
      </c>
      <c r="D49" s="87" t="s">
        <v>96</v>
      </c>
      <c r="E49" s="99">
        <f t="shared" ref="E49:J49" si="27">E50+E51+E52+E53</f>
        <v>0</v>
      </c>
      <c r="F49" s="101">
        <f t="shared" si="27"/>
        <v>34018.726999999999</v>
      </c>
      <c r="G49" s="119">
        <f t="shared" si="27"/>
        <v>0</v>
      </c>
      <c r="H49" s="99">
        <f t="shared" si="27"/>
        <v>0</v>
      </c>
      <c r="I49" s="99">
        <f t="shared" si="27"/>
        <v>0</v>
      </c>
      <c r="J49" s="99">
        <f t="shared" si="27"/>
        <v>34018.726999999999</v>
      </c>
    </row>
    <row r="50" spans="1:10" ht="23.25" customHeight="1" x14ac:dyDescent="0.25">
      <c r="A50" s="153"/>
      <c r="B50" s="155"/>
      <c r="C50" s="158"/>
      <c r="D50" s="85" t="s">
        <v>80</v>
      </c>
      <c r="E50" s="99">
        <v>0</v>
      </c>
      <c r="F50" s="101">
        <v>0</v>
      </c>
      <c r="G50" s="119">
        <v>0</v>
      </c>
      <c r="H50" s="99">
        <v>0</v>
      </c>
      <c r="I50" s="99">
        <v>0</v>
      </c>
      <c r="J50" s="99">
        <f t="shared" ref="J50:J51" si="28">E50+F50+G50+H50</f>
        <v>0</v>
      </c>
    </row>
    <row r="51" spans="1:10" ht="27" customHeight="1" x14ac:dyDescent="0.25">
      <c r="A51" s="153"/>
      <c r="B51" s="155"/>
      <c r="C51" s="158"/>
      <c r="D51" s="85" t="s">
        <v>97</v>
      </c>
      <c r="E51" s="90">
        <v>0</v>
      </c>
      <c r="F51" s="114">
        <v>33507</v>
      </c>
      <c r="G51" s="122">
        <v>0</v>
      </c>
      <c r="H51" s="90">
        <v>0</v>
      </c>
      <c r="I51" s="90">
        <v>0</v>
      </c>
      <c r="J51" s="90">
        <f t="shared" si="28"/>
        <v>33507</v>
      </c>
    </row>
    <row r="52" spans="1:10" ht="60.75" customHeight="1" x14ac:dyDescent="0.25">
      <c r="A52" s="153"/>
      <c r="B52" s="155"/>
      <c r="C52" s="158"/>
      <c r="D52" s="87" t="s">
        <v>136</v>
      </c>
      <c r="E52" s="99">
        <v>0</v>
      </c>
      <c r="F52" s="101">
        <v>511.72699999999998</v>
      </c>
      <c r="G52" s="119">
        <v>0</v>
      </c>
      <c r="H52" s="99">
        <v>0</v>
      </c>
      <c r="I52" s="99">
        <v>0</v>
      </c>
      <c r="J52" s="99">
        <f>E52+F52+G52+H52</f>
        <v>511.72699999999998</v>
      </c>
    </row>
    <row r="53" spans="1:10" ht="40.5" customHeight="1" x14ac:dyDescent="0.25">
      <c r="A53" s="154"/>
      <c r="B53" s="155"/>
      <c r="C53" s="159"/>
      <c r="D53" s="87" t="s">
        <v>99</v>
      </c>
      <c r="E53" s="99">
        <v>0</v>
      </c>
      <c r="F53" s="101">
        <v>0</v>
      </c>
      <c r="G53" s="119">
        <v>0</v>
      </c>
      <c r="H53" s="99">
        <v>0</v>
      </c>
      <c r="I53" s="99">
        <v>0</v>
      </c>
      <c r="J53" s="99">
        <f>E53+F53+G53+H53</f>
        <v>0</v>
      </c>
    </row>
    <row r="54" spans="1:10" ht="139.5" customHeight="1" x14ac:dyDescent="0.25">
      <c r="A54" s="112">
        <v>10</v>
      </c>
      <c r="B54" s="130" t="s">
        <v>129</v>
      </c>
      <c r="C54" s="130" t="s">
        <v>126</v>
      </c>
      <c r="D54" s="87" t="s">
        <v>139</v>
      </c>
      <c r="E54" s="99">
        <v>0</v>
      </c>
      <c r="F54" s="101">
        <v>0</v>
      </c>
      <c r="G54" s="101">
        <v>1879.18</v>
      </c>
      <c r="H54" s="119">
        <v>5396.6229999999996</v>
      </c>
      <c r="I54" s="101">
        <v>5071.067</v>
      </c>
      <c r="J54" s="99">
        <f t="shared" ref="J54:J56" si="29">E54+F54+G54+H54+I54</f>
        <v>12346.87</v>
      </c>
    </row>
    <row r="55" spans="1:10" ht="115.5" customHeight="1" x14ac:dyDescent="0.25">
      <c r="A55" s="120">
        <v>11</v>
      </c>
      <c r="B55" s="125" t="s">
        <v>128</v>
      </c>
      <c r="C55" s="121" t="s">
        <v>126</v>
      </c>
      <c r="D55" s="87" t="s">
        <v>98</v>
      </c>
      <c r="E55" s="99">
        <v>0</v>
      </c>
      <c r="F55" s="101">
        <v>0</v>
      </c>
      <c r="G55" s="119">
        <v>30.076000000000001</v>
      </c>
      <c r="H55" s="119">
        <v>7000</v>
      </c>
      <c r="I55" s="99">
        <v>7000</v>
      </c>
      <c r="J55" s="99">
        <f t="shared" si="29"/>
        <v>14030.075999999999</v>
      </c>
    </row>
    <row r="56" spans="1:10" ht="121.5" customHeight="1" x14ac:dyDescent="0.25">
      <c r="A56" s="112">
        <v>12</v>
      </c>
      <c r="B56" s="121" t="s">
        <v>127</v>
      </c>
      <c r="C56" s="130" t="s">
        <v>126</v>
      </c>
      <c r="D56" s="87" t="s">
        <v>98</v>
      </c>
      <c r="E56" s="99">
        <v>0</v>
      </c>
      <c r="F56" s="101">
        <v>0</v>
      </c>
      <c r="G56" s="119">
        <v>0</v>
      </c>
      <c r="H56" s="101">
        <v>2034.838</v>
      </c>
      <c r="I56" s="99">
        <v>4347.0680000000002</v>
      </c>
      <c r="J56" s="99">
        <f t="shared" si="29"/>
        <v>6381.9059999999999</v>
      </c>
    </row>
    <row r="57" spans="1:10" ht="18" customHeight="1" x14ac:dyDescent="0.25">
      <c r="A57" s="153">
        <v>13</v>
      </c>
      <c r="B57" s="157" t="s">
        <v>131</v>
      </c>
      <c r="C57" s="157" t="s">
        <v>132</v>
      </c>
      <c r="D57" s="85" t="s">
        <v>96</v>
      </c>
      <c r="E57" s="99">
        <v>0</v>
      </c>
      <c r="F57" s="101">
        <v>0</v>
      </c>
      <c r="G57" s="101">
        <v>0</v>
      </c>
      <c r="H57" s="119">
        <f>H58+H59+H60+H61</f>
        <v>4654.03</v>
      </c>
      <c r="I57" s="99">
        <v>0</v>
      </c>
      <c r="J57" s="99">
        <v>0</v>
      </c>
    </row>
    <row r="58" spans="1:10" ht="18" customHeight="1" x14ac:dyDescent="0.25">
      <c r="A58" s="153"/>
      <c r="B58" s="158"/>
      <c r="C58" s="158"/>
      <c r="D58" s="85" t="s">
        <v>80</v>
      </c>
      <c r="E58" s="99">
        <v>0</v>
      </c>
      <c r="F58" s="101">
        <v>0</v>
      </c>
      <c r="G58" s="101">
        <v>0</v>
      </c>
      <c r="H58" s="119">
        <v>0</v>
      </c>
      <c r="I58" s="99">
        <v>0</v>
      </c>
      <c r="J58" s="99">
        <f t="shared" ref="J58:J61" si="30">E58+F58+G58+H58+I58</f>
        <v>0</v>
      </c>
    </row>
    <row r="59" spans="1:10" ht="18" customHeight="1" x14ac:dyDescent="0.25">
      <c r="A59" s="153"/>
      <c r="B59" s="158"/>
      <c r="C59" s="158"/>
      <c r="D59" s="85" t="s">
        <v>97</v>
      </c>
      <c r="E59" s="99">
        <v>0</v>
      </c>
      <c r="F59" s="101">
        <v>0</v>
      </c>
      <c r="G59" s="101">
        <v>0</v>
      </c>
      <c r="H59" s="119">
        <v>0</v>
      </c>
      <c r="I59" s="99">
        <v>0</v>
      </c>
      <c r="J59" s="99">
        <f t="shared" si="30"/>
        <v>0</v>
      </c>
    </row>
    <row r="60" spans="1:10" ht="18" customHeight="1" x14ac:dyDescent="0.25">
      <c r="A60" s="153"/>
      <c r="B60" s="158"/>
      <c r="C60" s="158"/>
      <c r="D60" s="87" t="s">
        <v>98</v>
      </c>
      <c r="E60" s="99">
        <v>0</v>
      </c>
      <c r="F60" s="101">
        <v>0</v>
      </c>
      <c r="G60" s="101">
        <v>0</v>
      </c>
      <c r="H60" s="119">
        <f>4622.53+31.5</f>
        <v>4654.03</v>
      </c>
      <c r="I60" s="99">
        <v>0</v>
      </c>
      <c r="J60" s="99">
        <f t="shared" si="30"/>
        <v>4654.03</v>
      </c>
    </row>
    <row r="61" spans="1:10" ht="18.75" customHeight="1" x14ac:dyDescent="0.25">
      <c r="A61" s="154"/>
      <c r="B61" s="159"/>
      <c r="C61" s="159"/>
      <c r="D61" s="87" t="s">
        <v>99</v>
      </c>
      <c r="E61" s="99">
        <v>0</v>
      </c>
      <c r="F61" s="101">
        <v>0</v>
      </c>
      <c r="G61" s="101">
        <v>0</v>
      </c>
      <c r="H61" s="119">
        <v>0</v>
      </c>
      <c r="I61" s="99">
        <v>0</v>
      </c>
      <c r="J61" s="99">
        <f t="shared" si="30"/>
        <v>0</v>
      </c>
    </row>
    <row r="62" spans="1:10" ht="15" customHeight="1" x14ac:dyDescent="0.25">
      <c r="A62" s="152">
        <v>14</v>
      </c>
      <c r="B62" s="85" t="s">
        <v>109</v>
      </c>
      <c r="C62" s="157" t="s">
        <v>117</v>
      </c>
      <c r="D62" s="85" t="s">
        <v>96</v>
      </c>
      <c r="E62" s="99">
        <v>0</v>
      </c>
      <c r="F62" s="101">
        <v>0</v>
      </c>
      <c r="G62" s="101">
        <v>0</v>
      </c>
      <c r="H62" s="99">
        <v>0</v>
      </c>
      <c r="I62" s="99">
        <v>0</v>
      </c>
      <c r="J62" s="99">
        <v>0</v>
      </c>
    </row>
    <row r="63" spans="1:10" x14ac:dyDescent="0.25">
      <c r="A63" s="153"/>
      <c r="B63" s="165" t="s">
        <v>110</v>
      </c>
      <c r="C63" s="158"/>
      <c r="D63" s="85" t="s">
        <v>80</v>
      </c>
      <c r="E63" s="99">
        <v>0</v>
      </c>
      <c r="F63" s="101">
        <v>0</v>
      </c>
      <c r="G63" s="101">
        <v>0</v>
      </c>
      <c r="H63" s="99">
        <v>0</v>
      </c>
      <c r="I63" s="99">
        <v>0</v>
      </c>
      <c r="J63" s="99">
        <f t="shared" ref="J63:J66" si="31">E63+F63+G63+H63+I63</f>
        <v>0</v>
      </c>
    </row>
    <row r="64" spans="1:10" x14ac:dyDescent="0.25">
      <c r="A64" s="153"/>
      <c r="B64" s="165"/>
      <c r="C64" s="158"/>
      <c r="D64" s="85" t="s">
        <v>97</v>
      </c>
      <c r="E64" s="99">
        <v>0</v>
      </c>
      <c r="F64" s="101">
        <v>0</v>
      </c>
      <c r="G64" s="101">
        <v>0</v>
      </c>
      <c r="H64" s="99">
        <v>0</v>
      </c>
      <c r="I64" s="99">
        <v>0</v>
      </c>
      <c r="J64" s="99">
        <f t="shared" si="31"/>
        <v>0</v>
      </c>
    </row>
    <row r="65" spans="1:10" ht="30" x14ac:dyDescent="0.25">
      <c r="A65" s="153"/>
      <c r="B65" s="165"/>
      <c r="C65" s="158"/>
      <c r="D65" s="87" t="s">
        <v>136</v>
      </c>
      <c r="E65" s="99">
        <v>0</v>
      </c>
      <c r="F65" s="101">
        <v>0</v>
      </c>
      <c r="G65" s="101">
        <v>0</v>
      </c>
      <c r="H65" s="99">
        <v>0</v>
      </c>
      <c r="I65" s="99">
        <v>0</v>
      </c>
      <c r="J65" s="99">
        <f t="shared" si="31"/>
        <v>0</v>
      </c>
    </row>
    <row r="66" spans="1:10" ht="33" customHeight="1" x14ac:dyDescent="0.25">
      <c r="A66" s="154"/>
      <c r="B66" s="165"/>
      <c r="C66" s="159"/>
      <c r="D66" s="87" t="s">
        <v>99</v>
      </c>
      <c r="E66" s="99">
        <v>0</v>
      </c>
      <c r="F66" s="101">
        <v>0</v>
      </c>
      <c r="G66" s="101">
        <v>0</v>
      </c>
      <c r="H66" s="99">
        <v>0</v>
      </c>
      <c r="I66" s="99">
        <v>0</v>
      </c>
      <c r="J66" s="99">
        <f t="shared" si="31"/>
        <v>0</v>
      </c>
    </row>
    <row r="67" spans="1:10" x14ac:dyDescent="0.25">
      <c r="A67" s="85" t="s">
        <v>140</v>
      </c>
      <c r="B67" s="85"/>
      <c r="C67" s="85"/>
      <c r="D67" s="85"/>
      <c r="E67" s="85"/>
      <c r="F67" s="85"/>
      <c r="G67" s="85"/>
      <c r="H67" s="85"/>
      <c r="I67" s="85"/>
      <c r="J67" s="85"/>
    </row>
    <row r="68" spans="1:10" ht="15" customHeight="1" x14ac:dyDescent="0.25">
      <c r="A68" s="152">
        <v>15</v>
      </c>
      <c r="B68" s="155" t="s">
        <v>111</v>
      </c>
      <c r="C68" s="157" t="s">
        <v>137</v>
      </c>
      <c r="D68" s="85" t="s">
        <v>96</v>
      </c>
      <c r="E68" s="99">
        <v>0</v>
      </c>
      <c r="F68" s="101">
        <v>0</v>
      </c>
      <c r="G68" s="99">
        <v>0</v>
      </c>
      <c r="H68" s="99">
        <v>0</v>
      </c>
      <c r="I68" s="99">
        <v>0</v>
      </c>
      <c r="J68" s="99">
        <f t="shared" ref="J68:J72" si="32">E68+F68+G68+H68+I68</f>
        <v>0</v>
      </c>
    </row>
    <row r="69" spans="1:10" x14ac:dyDescent="0.25">
      <c r="A69" s="153"/>
      <c r="B69" s="155"/>
      <c r="C69" s="158"/>
      <c r="D69" s="85" t="s">
        <v>80</v>
      </c>
      <c r="E69" s="99">
        <v>0</v>
      </c>
      <c r="F69" s="101">
        <v>0</v>
      </c>
      <c r="G69" s="101">
        <v>0</v>
      </c>
      <c r="H69" s="99">
        <v>0</v>
      </c>
      <c r="I69" s="99">
        <v>0</v>
      </c>
      <c r="J69" s="99">
        <f t="shared" si="32"/>
        <v>0</v>
      </c>
    </row>
    <row r="70" spans="1:10" x14ac:dyDescent="0.25">
      <c r="A70" s="153"/>
      <c r="B70" s="155"/>
      <c r="C70" s="158"/>
      <c r="D70" s="85" t="s">
        <v>97</v>
      </c>
      <c r="E70" s="99">
        <v>0</v>
      </c>
      <c r="F70" s="101">
        <v>0</v>
      </c>
      <c r="G70" s="101">
        <v>0</v>
      </c>
      <c r="H70" s="99">
        <v>0</v>
      </c>
      <c r="I70" s="99">
        <v>0</v>
      </c>
      <c r="J70" s="99">
        <f t="shared" si="32"/>
        <v>0</v>
      </c>
    </row>
    <row r="71" spans="1:10" ht="30" x14ac:dyDescent="0.25">
      <c r="A71" s="153"/>
      <c r="B71" s="155"/>
      <c r="C71" s="158"/>
      <c r="D71" s="87" t="s">
        <v>136</v>
      </c>
      <c r="E71" s="99">
        <v>0</v>
      </c>
      <c r="F71" s="101">
        <v>0</v>
      </c>
      <c r="G71" s="101">
        <v>0</v>
      </c>
      <c r="H71" s="99">
        <v>0</v>
      </c>
      <c r="I71" s="99">
        <v>0</v>
      </c>
      <c r="J71" s="99">
        <f t="shared" si="32"/>
        <v>0</v>
      </c>
    </row>
    <row r="72" spans="1:10" ht="67.5" customHeight="1" x14ac:dyDescent="0.25">
      <c r="A72" s="154"/>
      <c r="B72" s="155"/>
      <c r="C72" s="159"/>
      <c r="D72" s="87" t="s">
        <v>99</v>
      </c>
      <c r="E72" s="99">
        <v>0</v>
      </c>
      <c r="F72" s="101">
        <v>0</v>
      </c>
      <c r="G72" s="101">
        <v>0</v>
      </c>
      <c r="H72" s="99">
        <v>0</v>
      </c>
      <c r="I72" s="99">
        <v>0</v>
      </c>
      <c r="J72" s="99">
        <f t="shared" si="32"/>
        <v>0</v>
      </c>
    </row>
    <row r="73" spans="1:10" x14ac:dyDescent="0.25">
      <c r="A73" s="85" t="s">
        <v>112</v>
      </c>
      <c r="B73" s="85"/>
      <c r="C73" s="85"/>
      <c r="D73" s="85"/>
      <c r="E73" s="85"/>
      <c r="F73" s="85"/>
      <c r="G73" s="118"/>
      <c r="H73" s="85"/>
      <c r="I73" s="85"/>
      <c r="J73" s="85"/>
    </row>
    <row r="74" spans="1:10" ht="15" customHeight="1" x14ac:dyDescent="0.25">
      <c r="A74" s="152">
        <v>16</v>
      </c>
      <c r="B74" s="169" t="s">
        <v>115</v>
      </c>
      <c r="C74" s="157" t="s">
        <v>137</v>
      </c>
      <c r="D74" s="85" t="s">
        <v>96</v>
      </c>
      <c r="E74" s="99">
        <v>0</v>
      </c>
      <c r="F74" s="101">
        <v>0</v>
      </c>
      <c r="G74" s="101">
        <v>0</v>
      </c>
      <c r="H74" s="99">
        <v>0</v>
      </c>
      <c r="I74" s="99">
        <v>0</v>
      </c>
      <c r="J74" s="99">
        <f t="shared" ref="J74:J78" si="33">E74+F74+G74+H74+I74</f>
        <v>0</v>
      </c>
    </row>
    <row r="75" spans="1:10" x14ac:dyDescent="0.25">
      <c r="A75" s="153"/>
      <c r="B75" s="169"/>
      <c r="C75" s="158"/>
      <c r="D75" s="85" t="s">
        <v>80</v>
      </c>
      <c r="E75" s="99">
        <v>0</v>
      </c>
      <c r="F75" s="101">
        <v>0</v>
      </c>
      <c r="G75" s="101">
        <v>0</v>
      </c>
      <c r="H75" s="99">
        <v>0</v>
      </c>
      <c r="I75" s="99">
        <v>0</v>
      </c>
      <c r="J75" s="99">
        <f t="shared" si="33"/>
        <v>0</v>
      </c>
    </row>
    <row r="76" spans="1:10" x14ac:dyDescent="0.25">
      <c r="A76" s="153"/>
      <c r="B76" s="169"/>
      <c r="C76" s="158"/>
      <c r="D76" s="85" t="s">
        <v>97</v>
      </c>
      <c r="E76" s="99">
        <v>0</v>
      </c>
      <c r="F76" s="101">
        <v>0</v>
      </c>
      <c r="G76" s="101">
        <v>0</v>
      </c>
      <c r="H76" s="99">
        <v>0</v>
      </c>
      <c r="I76" s="99">
        <v>0</v>
      </c>
      <c r="J76" s="99">
        <f t="shared" si="33"/>
        <v>0</v>
      </c>
    </row>
    <row r="77" spans="1:10" ht="30" x14ac:dyDescent="0.25">
      <c r="A77" s="153"/>
      <c r="B77" s="169"/>
      <c r="C77" s="158"/>
      <c r="D77" s="87" t="s">
        <v>136</v>
      </c>
      <c r="E77" s="99">
        <v>0</v>
      </c>
      <c r="F77" s="101">
        <v>0</v>
      </c>
      <c r="G77" s="101">
        <v>0</v>
      </c>
      <c r="H77" s="99">
        <v>0</v>
      </c>
      <c r="I77" s="99">
        <v>0</v>
      </c>
      <c r="J77" s="99">
        <f t="shared" si="33"/>
        <v>0</v>
      </c>
    </row>
    <row r="78" spans="1:10" ht="107.25" customHeight="1" x14ac:dyDescent="0.25">
      <c r="A78" s="154"/>
      <c r="B78" s="169"/>
      <c r="C78" s="159"/>
      <c r="D78" s="87" t="s">
        <v>99</v>
      </c>
      <c r="E78" s="100">
        <v>0</v>
      </c>
      <c r="F78" s="115">
        <v>0</v>
      </c>
      <c r="G78" s="115">
        <v>0</v>
      </c>
      <c r="H78" s="100">
        <v>0</v>
      </c>
      <c r="I78" s="100">
        <v>0</v>
      </c>
      <c r="J78" s="100">
        <f t="shared" si="33"/>
        <v>0</v>
      </c>
    </row>
  </sheetData>
  <mergeCells count="47">
    <mergeCell ref="A74:A78"/>
    <mergeCell ref="B44:B48"/>
    <mergeCell ref="C68:C72"/>
    <mergeCell ref="B74:B78"/>
    <mergeCell ref="C74:C78"/>
    <mergeCell ref="A49:A53"/>
    <mergeCell ref="B49:B53"/>
    <mergeCell ref="C49:C53"/>
    <mergeCell ref="C44:C48"/>
    <mergeCell ref="A44:A48"/>
    <mergeCell ref="A57:A61"/>
    <mergeCell ref="B57:B61"/>
    <mergeCell ref="C57:C61"/>
    <mergeCell ref="A62:A66"/>
    <mergeCell ref="A29:A33"/>
    <mergeCell ref="A24:A28"/>
    <mergeCell ref="B24:B28"/>
    <mergeCell ref="C24:C28"/>
    <mergeCell ref="A3:J3"/>
    <mergeCell ref="C29:C33"/>
    <mergeCell ref="B19:B23"/>
    <mergeCell ref="C5:C6"/>
    <mergeCell ref="A19:A23"/>
    <mergeCell ref="B29:B33"/>
    <mergeCell ref="C19:C23"/>
    <mergeCell ref="C39:C43"/>
    <mergeCell ref="B39:B43"/>
    <mergeCell ref="A39:A43"/>
    <mergeCell ref="A34:A38"/>
    <mergeCell ref="C34:C38"/>
    <mergeCell ref="B34:B38"/>
    <mergeCell ref="A1:J1"/>
    <mergeCell ref="A68:A72"/>
    <mergeCell ref="B68:B72"/>
    <mergeCell ref="A4:J4"/>
    <mergeCell ref="B14:B17"/>
    <mergeCell ref="C13:C17"/>
    <mergeCell ref="A8:A12"/>
    <mergeCell ref="A13:A17"/>
    <mergeCell ref="A5:A6"/>
    <mergeCell ref="B5:B6"/>
    <mergeCell ref="D5:J5"/>
    <mergeCell ref="C8:C12"/>
    <mergeCell ref="B8:B12"/>
    <mergeCell ref="A2:J2"/>
    <mergeCell ref="C62:C66"/>
    <mergeCell ref="B63:B6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E9" sqref="E9:G9"/>
    </sheetView>
  </sheetViews>
  <sheetFormatPr defaultRowHeight="15" x14ac:dyDescent="0.25"/>
  <cols>
    <col min="4" max="4" width="14.42578125" customWidth="1"/>
    <col min="5" max="5" width="11.85546875" customWidth="1"/>
    <col min="6" max="7" width="12.28515625" customWidth="1"/>
  </cols>
  <sheetData>
    <row r="1" spans="1:7" ht="15.75" thickBot="1" x14ac:dyDescent="0.3"/>
    <row r="2" spans="1:7" ht="109.5" customHeight="1" x14ac:dyDescent="0.25">
      <c r="A2" s="170" t="s">
        <v>118</v>
      </c>
      <c r="B2" s="170" t="s">
        <v>119</v>
      </c>
      <c r="C2" s="170" t="s">
        <v>120</v>
      </c>
      <c r="D2" s="170" t="s">
        <v>121</v>
      </c>
      <c r="E2" s="170" t="s">
        <v>122</v>
      </c>
      <c r="F2" s="170" t="s">
        <v>123</v>
      </c>
      <c r="G2" s="102" t="s">
        <v>96</v>
      </c>
    </row>
    <row r="3" spans="1:7" ht="16.5" thickBot="1" x14ac:dyDescent="0.3">
      <c r="A3" s="172"/>
      <c r="B3" s="171"/>
      <c r="C3" s="171"/>
      <c r="D3" s="171"/>
      <c r="E3" s="171"/>
      <c r="F3" s="171"/>
      <c r="G3" s="103" t="s">
        <v>124</v>
      </c>
    </row>
    <row r="4" spans="1:7" ht="16.5" thickBot="1" x14ac:dyDescent="0.3">
      <c r="A4" s="172"/>
      <c r="B4" s="103">
        <v>2021</v>
      </c>
      <c r="C4" s="107">
        <v>0</v>
      </c>
      <c r="D4" s="109">
        <v>9315.2000000000007</v>
      </c>
      <c r="E4" s="109">
        <v>23440.63</v>
      </c>
      <c r="F4" s="107">
        <v>0</v>
      </c>
      <c r="G4" s="103">
        <v>32755.83</v>
      </c>
    </row>
    <row r="5" spans="1:7" ht="16.5" thickBot="1" x14ac:dyDescent="0.3">
      <c r="A5" s="172"/>
      <c r="B5" s="103">
        <v>2022</v>
      </c>
      <c r="C5" s="107">
        <v>0</v>
      </c>
      <c r="D5" s="103">
        <v>49226.762999999999</v>
      </c>
      <c r="E5" s="103">
        <v>26403.973999999998</v>
      </c>
      <c r="F5" s="107">
        <v>0</v>
      </c>
      <c r="G5" s="103">
        <v>75630.736999999994</v>
      </c>
    </row>
    <row r="6" spans="1:7" ht="16.5" thickBot="1" x14ac:dyDescent="0.3">
      <c r="A6" s="172"/>
      <c r="B6" s="103">
        <v>2023</v>
      </c>
      <c r="C6" s="107">
        <v>0</v>
      </c>
      <c r="D6" s="103">
        <v>11225.432000000001</v>
      </c>
      <c r="E6" s="103">
        <v>19601.261999999999</v>
      </c>
      <c r="F6" s="107">
        <v>0</v>
      </c>
      <c r="G6" s="103">
        <v>30826.694</v>
      </c>
    </row>
    <row r="7" spans="1:7" ht="16.5" thickBot="1" x14ac:dyDescent="0.3">
      <c r="A7" s="172"/>
      <c r="B7" s="103">
        <v>2024</v>
      </c>
      <c r="C7" s="107">
        <v>0</v>
      </c>
      <c r="D7" s="103">
        <v>11225.432000000001</v>
      </c>
      <c r="E7" s="103">
        <v>13902.111999999999</v>
      </c>
      <c r="F7" s="107">
        <v>0</v>
      </c>
      <c r="G7" s="103">
        <f>SUM(D7:F7)</f>
        <v>25127.544000000002</v>
      </c>
    </row>
    <row r="8" spans="1:7" ht="16.5" thickBot="1" x14ac:dyDescent="0.3">
      <c r="A8" s="172"/>
      <c r="B8" s="103">
        <v>2025</v>
      </c>
      <c r="C8" s="107">
        <v>0</v>
      </c>
      <c r="D8" s="107">
        <v>0</v>
      </c>
      <c r="E8" s="107">
        <v>0</v>
      </c>
      <c r="F8" s="107">
        <v>0</v>
      </c>
      <c r="G8" s="104">
        <v>0</v>
      </c>
    </row>
    <row r="9" spans="1:7" ht="16.5" thickBot="1" x14ac:dyDescent="0.3">
      <c r="A9" s="171"/>
      <c r="B9" s="105" t="s">
        <v>125</v>
      </c>
      <c r="C9" s="108">
        <v>0</v>
      </c>
      <c r="D9" s="110">
        <f>SUM(D4:D8)</f>
        <v>80992.827000000005</v>
      </c>
      <c r="E9" s="110">
        <f t="shared" ref="E9:G9" si="0">SUM(E4:E8)</f>
        <v>83347.978000000003</v>
      </c>
      <c r="F9" s="111">
        <f t="shared" si="0"/>
        <v>0</v>
      </c>
      <c r="G9" s="110">
        <f t="shared" si="0"/>
        <v>164340.80499999999</v>
      </c>
    </row>
  </sheetData>
  <mergeCells count="6">
    <mergeCell ref="F2:F3"/>
    <mergeCell ref="A2:A9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</vt:vector>
  </HeadingPairs>
  <TitlesOfParts>
    <vt:vector size="5" baseType="lpstr">
      <vt:lpstr>Приложение 2</vt:lpstr>
      <vt:lpstr>Приложение 3</vt:lpstr>
      <vt:lpstr>Приложение 2 к новой программе</vt:lpstr>
      <vt:lpstr>паспорт</vt:lpstr>
      <vt:lpstr>Диаграмма1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Admin</cp:lastModifiedBy>
  <cp:lastPrinted>2024-10-02T09:11:41Z</cp:lastPrinted>
  <dcterms:created xsi:type="dcterms:W3CDTF">2020-01-28T13:49:26Z</dcterms:created>
  <dcterms:modified xsi:type="dcterms:W3CDTF">2024-10-02T09:12:54Z</dcterms:modified>
</cp:coreProperties>
</file>