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0" windowWidth="11910" windowHeight="11205" activeTab="3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часть'!$A$1:$E$67</definedName>
    <definedName name="_xlnm.Print_Area" localSheetId="1">'Расходная часть'!$A$1:$E$386</definedName>
    <definedName name="_xlnm.Print_Area" localSheetId="3">Сведения!$A$1:$C$44</definedName>
  </definedNames>
  <calcPr calcId="145621"/>
</workbook>
</file>

<file path=xl/calcChain.xml><?xml version="1.0" encoding="utf-8"?>
<calcChain xmlns="http://schemas.openxmlformats.org/spreadsheetml/2006/main">
  <c r="C24" i="5" l="1"/>
  <c r="B24" i="5"/>
  <c r="C23" i="5"/>
  <c r="B23" i="5"/>
  <c r="C22" i="5"/>
  <c r="B22" i="5"/>
  <c r="C20" i="5"/>
  <c r="B20" i="5"/>
  <c r="C19" i="5"/>
  <c r="B19" i="5"/>
  <c r="C14" i="5"/>
  <c r="C15" i="5"/>
  <c r="C16" i="5"/>
  <c r="C17" i="5"/>
  <c r="C18" i="5"/>
  <c r="B16" i="5"/>
  <c r="B17" i="5"/>
  <c r="B18" i="5"/>
  <c r="B15" i="5"/>
  <c r="B14" i="5"/>
  <c r="F17" i="4"/>
  <c r="E13" i="4"/>
  <c r="E15" i="4"/>
  <c r="D21" i="4"/>
  <c r="D386" i="3"/>
  <c r="D36" i="3"/>
  <c r="D43" i="3"/>
  <c r="C386" i="3"/>
  <c r="C157" i="3"/>
  <c r="E157" i="3" s="1"/>
  <c r="C167" i="3"/>
  <c r="E167" i="3" s="1"/>
  <c r="E171" i="3"/>
  <c r="C36" i="3"/>
  <c r="C43" i="3"/>
  <c r="E45" i="3"/>
  <c r="E52" i="2"/>
  <c r="E53" i="2"/>
  <c r="E54" i="2"/>
  <c r="E55" i="2"/>
  <c r="E56" i="2"/>
  <c r="E59" i="2"/>
  <c r="E60" i="2"/>
  <c r="E61" i="2"/>
  <c r="E51" i="2"/>
  <c r="D67" i="2"/>
  <c r="E67" i="2" s="1"/>
  <c r="C67" i="2"/>
  <c r="E36" i="3" l="1"/>
  <c r="E43" i="3"/>
  <c r="C13" i="5"/>
  <c r="B13" i="5"/>
  <c r="C36" i="5" l="1"/>
  <c r="F21" i="4" l="1"/>
  <c r="F22" i="4" l="1"/>
  <c r="B11" i="5" l="1"/>
  <c r="A3" i="5" l="1"/>
  <c r="A3" i="4"/>
  <c r="A3" i="3"/>
  <c r="C1" i="5"/>
  <c r="F1" i="4"/>
  <c r="A7" i="3"/>
  <c r="E1" i="3"/>
  <c r="A4" i="5" l="1"/>
  <c r="A4" i="4"/>
  <c r="A2" i="5"/>
  <c r="A2" i="4"/>
  <c r="A4" i="3" l="1"/>
  <c r="A8" i="5" l="1"/>
  <c r="A5" i="5"/>
  <c r="A9" i="4" l="1"/>
  <c r="A9" i="3"/>
  <c r="A6" i="3"/>
  <c r="A2" i="3"/>
  <c r="D13" i="4" l="1"/>
  <c r="B36" i="5" s="1"/>
  <c r="C11" i="5"/>
  <c r="F13" i="4" l="1"/>
</calcChain>
</file>

<file path=xl/sharedStrings.xml><?xml version="1.0" encoding="utf-8"?>
<sst xmlns="http://schemas.openxmlformats.org/spreadsheetml/2006/main" count="971" uniqueCount="847">
  <si>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</si>
  <si>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</si>
  <si>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</si>
  <si>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</si>
  <si>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</si>
  <si>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</si>
  <si>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</si>
  <si>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</si>
  <si>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</si>
  <si>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</si>
  <si>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</si>
  <si>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</si>
  <si>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</si>
  <si>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</si>
  <si>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</si>
  <si>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</si>
  <si>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</si>
  <si>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</si>
  <si>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</si>
  <si>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</si>
  <si>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</si>
  <si>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</si>
  <si>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</si>
  <si>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</si>
  <si>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</si>
  <si>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</si>
  <si>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</si>
  <si>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</si>
  <si>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</si>
  <si>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</si>
  <si>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</si>
  <si>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</si>
  <si>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</si>
  <si>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</si>
  <si>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</si>
  <si>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</si>
  <si>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</si>
  <si>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</si>
  <si>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</si>
  <si>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</si>
  <si>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</si>
  <si>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</si>
  <si>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</si>
  <si>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</si>
  <si>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</si>
  <si>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</si>
  <si>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</si>
  <si>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</si>
  <si>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</si>
  <si>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</si>
  <si>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</si>
  <si>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</si>
  <si>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</si>
  <si>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</si>
  <si>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</si>
  <si>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</si>
  <si>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</si>
  <si>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</si>
  <si>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</si>
  <si>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</si>
  <si>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</si>
  <si>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</si>
  <si>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</si>
  <si>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</si>
  <si>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</si>
  <si>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</si>
  <si>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</si>
  <si>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</si>
  <si>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</si>
  <si>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</si>
  <si>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</si>
  <si>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</si>
  <si>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</si>
  <si>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</si>
  <si>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</si>
  <si>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</si>
  <si>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</si>
  <si>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</si>
  <si>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</si>
  <si>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</si>
  <si>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</si>
  <si>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</si>
  <si>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</si>
  <si>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Код целевой статьи</t>
  </si>
  <si>
    <t>Наименование целевой статьи</t>
  </si>
  <si>
    <t>0211A00000</t>
  </si>
  <si>
    <t>Содержание автомобильных дорог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</si>
  <si>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</si>
  <si>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</si>
  <si>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</si>
  <si>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</si>
  <si>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</si>
  <si>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</si>
  <si>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</si>
  <si>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</si>
  <si>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0322К00000</t>
  </si>
  <si>
    <t>Содержание объектов муниципальной собственности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</si>
  <si>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</si>
  <si>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</si>
  <si>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</si>
  <si>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</si>
  <si>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</si>
  <si>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</si>
  <si>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</si>
  <si>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</si>
  <si>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</si>
  <si>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</si>
  <si>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</si>
  <si>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</si>
  <si>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</si>
  <si>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</si>
  <si>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</si>
  <si>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</si>
  <si>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</si>
  <si>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</si>
  <si>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</si>
  <si>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</si>
  <si>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</si>
  <si>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</si>
  <si>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</si>
  <si>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</si>
  <si>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</si>
  <si>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</si>
  <si>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0522Д00000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</si>
  <si>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</si>
  <si>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</si>
  <si>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</si>
  <si>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</si>
  <si>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</si>
  <si>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</si>
  <si>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</si>
  <si>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</si>
  <si>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</si>
  <si>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</si>
  <si>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</si>
  <si>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</si>
  <si>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</si>
  <si>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</si>
  <si>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</si>
  <si>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</si>
  <si>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</si>
  <si>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</si>
  <si>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</si>
  <si>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</si>
  <si>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</si>
  <si>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</si>
  <si>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</si>
  <si>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</si>
  <si>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</si>
  <si>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Руководство и управление в сфере установленных функций органов местного самоуправления</t>
  </si>
  <si>
    <t>Техническое обслуживание пожарной сигнализации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</si>
  <si>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</si>
  <si>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</si>
  <si>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Расходы на содержание уличного освещения</t>
  </si>
  <si>
    <t>Содержание улично-дорожной сети</t>
  </si>
  <si>
    <t>Расходы на содержание бани</t>
  </si>
  <si>
    <t>Благоустройство территории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</si>
  <si>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</si>
  <si>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Услуги по транспортировке трупов</t>
  </si>
  <si>
    <t>Отчисления региональному оператору на проведение капитального ремонта</t>
  </si>
  <si>
    <t>Оплата услуг по начислению, сбору, взысканию и перечислению платы за наём муниципального жилищного фонда</t>
  </si>
  <si>
    <t>Обеспечение деятельности подведомственных учреждений</t>
  </si>
  <si>
    <t>2411А00000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</si>
  <si>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</si>
  <si>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</si>
  <si>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</si>
  <si>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Содержание и ремонт автомобильных дорог местного значения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</si>
  <si>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</si>
  <si>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</si>
  <si>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</si>
  <si>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</si>
  <si>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</si>
  <si>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</si>
  <si>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</si>
  <si>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</si>
  <si>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</si>
  <si>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</si>
  <si>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</si>
  <si>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</si>
  <si>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</si>
  <si>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</si>
  <si>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</si>
  <si>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</si>
  <si>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9990073050</t>
  </si>
  <si>
    <t>9990073080</t>
  </si>
  <si>
    <t>9990073140</t>
  </si>
  <si>
    <t>9990073150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</si>
  <si>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</si>
  <si>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</si>
  <si>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</si>
  <si>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</si>
  <si>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</si>
  <si>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</si>
  <si>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</si>
  <si>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</si>
  <si>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</si>
  <si>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</si>
  <si>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</si>
  <si>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</si>
  <si>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</si>
  <si>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</si>
  <si>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</si>
  <si>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</si>
  <si>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</si>
  <si>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>710</t>
  </si>
  <si>
    <t>720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</si>
  <si>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</si>
  <si>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</si>
  <si>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</si>
  <si>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</si>
  <si>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</si>
  <si>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</si>
  <si>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</si>
  <si>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</si>
  <si>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</si>
  <si>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</si>
  <si>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</si>
  <si>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</si>
  <si>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</si>
  <si>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</si>
  <si>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</si>
  <si>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</si>
  <si>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</si>
  <si>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</si>
  <si>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</si>
  <si>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</si>
  <si>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</si>
  <si>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</si>
  <si>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</si>
  <si>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</si>
  <si>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0333Г64512</t>
  </si>
  <si>
    <t>0422РL3040</t>
  </si>
  <si>
    <t>4711А00000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</si>
  <si>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</si>
  <si>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</si>
  <si>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</si>
  <si>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</si>
  <si>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</si>
  <si>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</si>
  <si>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</si>
  <si>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</si>
  <si>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</si>
  <si>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</si>
  <si>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</si>
  <si>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0211AS2220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</si>
  <si>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</si>
  <si>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</si>
  <si>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</si>
  <si>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</si>
  <si>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</si>
  <si>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</si>
  <si>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</si>
  <si>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</si>
  <si>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0422СS2Я00</t>
  </si>
  <si>
    <t>0500000000</t>
  </si>
  <si>
    <t>Муниципальная программа "Развитие отрасли "Культура в Княжпогостском районе"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</si>
  <si>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</si>
  <si>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</si>
  <si>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0544ЛS2500</t>
  </si>
  <si>
    <t>0571А00000</t>
  </si>
  <si>
    <t>0571АS2690</t>
  </si>
  <si>
    <t>0600000000</t>
  </si>
  <si>
    <t>Муниципальная программа "Развитие отрасли "Физическая культура и спорт" в "Княжпогостском районе"</t>
  </si>
  <si>
    <t>0700000000</t>
  </si>
  <si>
    <t>Муниципальная программа "Развитие муниципального управления"</t>
  </si>
  <si>
    <t>0711А00000</t>
  </si>
  <si>
    <t>0711А64502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</si>
  <si>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</si>
  <si>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</si>
  <si>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</si>
  <si>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</si>
  <si>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</si>
  <si>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</si>
  <si>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</si>
  <si>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</si>
  <si>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</si>
  <si>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</si>
  <si>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</si>
  <si>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</si>
  <si>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</si>
  <si>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</si>
  <si>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</si>
  <si>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</si>
  <si>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</si>
  <si>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</si>
  <si>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</si>
  <si>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</si>
  <si>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</si>
  <si>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</si>
  <si>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</si>
  <si>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1100000000</t>
  </si>
  <si>
    <t>Муниципальная программа "Развитие жилищно-коммунального хозяйства и благоустройства городского поселения "Емва"</t>
  </si>
  <si>
    <t>2100000000</t>
  </si>
  <si>
    <t>Муниципальная программа "Безопасность жизнедеятельности населения на территории городского поселения "Синдор"</t>
  </si>
  <si>
    <t>2121А00000</t>
  </si>
  <si>
    <t>2200000000</t>
  </si>
  <si>
    <t>Муниципальная программа "Развитие транспортной системы на территории ГП "Синдор"</t>
  </si>
  <si>
    <t>2211А00000</t>
  </si>
  <si>
    <t>2300000000</t>
  </si>
  <si>
    <t>Муниципальная программа "Развитие физической культуры и спорта" городского поселения "Синдор"</t>
  </si>
  <si>
    <t>2321А00000</t>
  </si>
  <si>
    <t>2400000000</t>
  </si>
  <si>
    <t>Муниципальная программа "Энергосбережение в городском поселении "Синдор"</t>
  </si>
  <si>
    <t>2500000000</t>
  </si>
  <si>
    <t>2511А00000</t>
  </si>
  <si>
    <t>2511Б00000</t>
  </si>
  <si>
    <t>2511Г00000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</si>
  <si>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</si>
  <si>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2521Б00000</t>
  </si>
  <si>
    <t>Оплата мероприятий по вывозу ТКО</t>
  </si>
  <si>
    <t>2521В00000</t>
  </si>
  <si>
    <t>2521Г00000</t>
  </si>
  <si>
    <t>2900000000</t>
  </si>
  <si>
    <t>Муниципальная программа "Формирование комфортной городской среды на территории ГП "Синдор"</t>
  </si>
  <si>
    <t>3100000000</t>
  </si>
  <si>
    <t>Муниципальная программа "Развитие жилищно-коммунального хозяйства и благоустройства сельского поселения "Иоссер"</t>
  </si>
  <si>
    <t>Реализация народных проектов в сфере БЛАГОУСТРОЙСТВА, прошедших отбор в рамках проекта "Народный проект"</t>
  </si>
  <si>
    <t>3122И64585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</si>
  <si>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</si>
  <si>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3122К64585</t>
  </si>
  <si>
    <t>3300000000</t>
  </si>
  <si>
    <t>Муниципальная программа "Пожарная безопасность в населенных пунктах на территории сельского поселения "Иоссер"</t>
  </si>
  <si>
    <t>4100000000</t>
  </si>
  <si>
    <t>Муниципальная программа "Безопасность жизнедеятельности населения сельского поселения "Мещура"</t>
  </si>
  <si>
    <t>4200000000</t>
  </si>
  <si>
    <t>Муниципальная программа "Развитие коммунального хозяйства и повышение степени благоустройства сельского поселения "Мещура"</t>
  </si>
  <si>
    <t>4211А00000</t>
  </si>
  <si>
    <t>Содержание уличного освещения</t>
  </si>
  <si>
    <t>4211Б00000</t>
  </si>
  <si>
    <t>4600000000</t>
  </si>
  <si>
    <t>Муниципальная программа "Пожарная безопасность в населенных пунктах на территории сельского поселения "Шошка"</t>
  </si>
  <si>
    <t>4700000000</t>
  </si>
  <si>
    <t>Муниципальная программа "Развитие жилищно-коммунального хозяйства и повышение степени благоустройства сельского поселения "Шошка"</t>
  </si>
  <si>
    <t>Реализация народного проекта в сфере благоустройства, прошедших отбор в рамках проекта "Народный бюджет"</t>
  </si>
  <si>
    <t>4711В00000</t>
  </si>
  <si>
    <t>4721Б64585</t>
  </si>
  <si>
    <t>4721ВS2200</t>
  </si>
  <si>
    <t>5100000000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</si>
  <si>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</si>
  <si>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6100000000</t>
  </si>
  <si>
    <t>Муниципальная программа "Пожарная безопасность в населенных пунктах на территории сельского поселения "Тракт"</t>
  </si>
  <si>
    <t>6111А00000</t>
  </si>
  <si>
    <t>6200000000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</si>
  <si>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</si>
  <si>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7100000000</t>
  </si>
  <si>
    <t>Муниципальная программа "Пожарная безопасность в населенных пунктах на территории сельского поселения "Туръя"</t>
  </si>
  <si>
    <t>7122А00000</t>
  </si>
  <si>
    <t>8100000000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</si>
  <si>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</si>
  <si>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8111А64585</t>
  </si>
  <si>
    <t>8111Б64585</t>
  </si>
  <si>
    <t>8122Б00000</t>
  </si>
  <si>
    <t>8122В00000</t>
  </si>
  <si>
    <t>8200000000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</si>
  <si>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</si>
  <si>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8211А00000</t>
  </si>
  <si>
    <t>Содержание пожарных водоемов</t>
  </si>
  <si>
    <t>8222А00000</t>
  </si>
  <si>
    <t>8400000000</t>
  </si>
  <si>
    <t>841F255550</t>
  </si>
  <si>
    <t>9900000000</t>
  </si>
  <si>
    <t>Непрограммные мероприятия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</si>
  <si>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</si>
  <si>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</si>
  <si>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</si>
  <si>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УТВЕРЖДЕНО</t>
  </si>
  <si>
    <t xml:space="preserve">Отчет об исполнении консолидированного бюджета муниципального района "Княжпогостский" </t>
  </si>
  <si>
    <t xml:space="preserve">по источникам финансирования дефицита бюджета </t>
  </si>
  <si>
    <t>Единица измерения: тыс руб</t>
  </si>
  <si>
    <t xml:space="preserve"> </t>
  </si>
  <si>
    <t xml:space="preserve">по доходам </t>
  </si>
  <si>
    <t>муниципального района "Княжпогостский"</t>
  </si>
  <si>
    <t>постановлением администрации</t>
  </si>
  <si>
    <t>по расходам</t>
  </si>
  <si>
    <t>Единица измерения: рубль</t>
  </si>
  <si>
    <t>НАЛОГИ НА ИМУЩЕСТВО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</si>
  <si>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</si>
  <si>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</si>
  <si>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</si>
  <si>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</si>
  <si>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</si>
  <si>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</si>
  <si>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0330000000</t>
  </si>
  <si>
    <t>Подпрограмма "Градостроительная деятельность"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</si>
  <si>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</si>
  <si>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</si>
  <si>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</si>
  <si>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</si>
  <si>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</si>
  <si>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</si>
  <si>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</si>
  <si>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</si>
  <si>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</si>
  <si>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</si>
  <si>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</si>
  <si>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</si>
  <si>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</si>
  <si>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</si>
  <si>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</si>
  <si>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</si>
  <si>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</si>
  <si>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</si>
  <si>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</si>
  <si>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</si>
  <si>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</si>
  <si>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</si>
  <si>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</si>
  <si>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</si>
  <si>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</si>
  <si>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</si>
  <si>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</si>
  <si>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</si>
  <si>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</si>
  <si>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</si>
  <si>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</si>
  <si>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</si>
  <si>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</si>
  <si>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</si>
  <si>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</si>
  <si>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</si>
  <si>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</si>
  <si>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</si>
  <si>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</si>
  <si>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</si>
  <si>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</si>
  <si>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</si>
  <si>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</si>
  <si>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</si>
  <si>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</si>
  <si>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</si>
  <si>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</si>
  <si>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0930000000</t>
  </si>
  <si>
    <t>Подпрограмма "Социальная защита населения"</t>
  </si>
  <si>
    <t>1110000000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</si>
  <si>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</si>
  <si>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Подпрограмма "Развитие жилищно-коммунального хозяйства"</t>
  </si>
  <si>
    <t>Подпрограмма "Приведение в нормативное состояние водоисточников, необходимых для противопожарных мероприятий"</t>
  </si>
  <si>
    <t>2120000000</t>
  </si>
  <si>
    <t>2210000000</t>
  </si>
  <si>
    <t xml:space="preserve">Подпрограмма "Содержание и ремонт автомобильных дорог общего пользования местного значения ГП "Синдор" </t>
  </si>
  <si>
    <t>2320000000</t>
  </si>
  <si>
    <t>Подпрограмма " Обеспечение условий для реализации МП "Развитие физической культуры и спорта"</t>
  </si>
  <si>
    <t>2410000000</t>
  </si>
  <si>
    <t>Подпрограмма "Энергосберегающие мероприятия"</t>
  </si>
  <si>
    <t>2510000000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</si>
  <si>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</si>
  <si>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2520000000</t>
  </si>
  <si>
    <t>Подпрограмма "Создание условий для обеспечения качественными жилищно-коммунальными услугами населения"</t>
  </si>
  <si>
    <t>2910000000</t>
  </si>
  <si>
    <t>Подпрограмма "Комфортная городская среда"</t>
  </si>
  <si>
    <t>3110000000</t>
  </si>
  <si>
    <t>3120000000</t>
  </si>
  <si>
    <t>Подпрограмма "Создание условий для обеспечения качественными жилищно-коммунальными услугами населения сельского поселения"</t>
  </si>
  <si>
    <t>3310000000</t>
  </si>
  <si>
    <t>Подпрограмма "Обеспечение первичных мер пожарной безопасности в границах поселения"</t>
  </si>
  <si>
    <t>4110000000</t>
  </si>
  <si>
    <t>Подпрограмма "Безопасность населения в административных зданиях"</t>
  </si>
  <si>
    <t>4120000000</t>
  </si>
  <si>
    <t>Подпрограмма "Противопожарные мероприятия"</t>
  </si>
  <si>
    <t>4210000000</t>
  </si>
  <si>
    <t>4610000000</t>
  </si>
  <si>
    <t>4620000000</t>
  </si>
  <si>
    <t>4710000000</t>
  </si>
  <si>
    <t>4720000000</t>
  </si>
  <si>
    <t>5110000000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</si>
  <si>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</si>
  <si>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6110000000</t>
  </si>
  <si>
    <t>6210000000</t>
  </si>
  <si>
    <t>6220000000</t>
  </si>
  <si>
    <t>7120000000</t>
  </si>
  <si>
    <t>8110000000</t>
  </si>
  <si>
    <t>8120000000</t>
  </si>
  <si>
    <t>8210000000</t>
  </si>
  <si>
    <t>8220000000</t>
  </si>
  <si>
    <t>8410000000</t>
  </si>
  <si>
    <t>9990000000</t>
  </si>
  <si>
    <t>Непрограммные расходы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</si>
  <si>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</si>
  <si>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</si>
  <si>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</si>
  <si>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</si>
  <si>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Сведения об исполнении консолидированного бюджета МР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</si>
  <si>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</si>
  <si>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00011105300000000120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</si>
  <si>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</si>
  <si>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0411АS2700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</si>
  <si>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</si>
  <si>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Поддержка отрасли культура</t>
  </si>
  <si>
    <t>Содержание и обслуживание автоматической пожарной сигнализации</t>
  </si>
  <si>
    <t>Муниципальная программа "Развитие жилищно-коммунального хозяйства и повышения степени благоустройства на территории городского поселения "Синдор"</t>
  </si>
  <si>
    <t>9990073180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</si>
  <si>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</si>
  <si>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9990073195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</si>
  <si>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</si>
  <si>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БЕЗВОЗМЕЗДНЫЕ ПОСТУПЛЕНИЯ ОТ НЕГОСУДАРСТВЕННЫХ ОРГАНИЗАЦИЙ</t>
  </si>
  <si>
    <t>00020705000050000150</t>
  </si>
  <si>
    <t>Прочие безвозмездные поступления в бюджеты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</si>
  <si>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</si>
  <si>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0211Б00000</t>
  </si>
  <si>
    <t>0211ЛS2Д00</t>
  </si>
  <si>
    <t>Реализация народных проектов в сфере ДОРОЖНОЙ ДЕЯТЕЛЬНОСТИ, прошедших отбор в рамках проекта "Народный бюджет"</t>
  </si>
  <si>
    <t>0211МS2070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</si>
  <si>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</si>
  <si>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</si>
  <si>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</si>
  <si>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0950000000</t>
  </si>
  <si>
    <t>Подпрограмма "Поддержка социально ориентированных некоммерческих организаций"</t>
  </si>
  <si>
    <t>0951А00000</t>
  </si>
  <si>
    <t>Предоставление субсидий СОНКО, деятельность которых направлена на решение социальных проблем</t>
  </si>
  <si>
    <t>9990004080</t>
  </si>
  <si>
    <t>Содержание парома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</si>
  <si>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</si>
  <si>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2511А64605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</si>
  <si>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</si>
  <si>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3111А64605</t>
  </si>
  <si>
    <t>Выполнение расходных обязательств, отнесенных к полномочиям соответствующих органов местного самоуправления</t>
  </si>
  <si>
    <t>4211А64605</t>
  </si>
  <si>
    <t>4711А64605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</si>
  <si>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</si>
  <si>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</si>
  <si>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0130000000</t>
  </si>
  <si>
    <t>Подпрограмма "Развитие лесного хозяйства"</t>
  </si>
  <si>
    <t>0131А73060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</si>
  <si>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</si>
  <si>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0466А00100</t>
  </si>
  <si>
    <t>Расходы в целях обеспечения выполнения функций ОМС (муниципальная служба)</t>
  </si>
  <si>
    <t>0555А00100</t>
  </si>
  <si>
    <t>0711А00100</t>
  </si>
  <si>
    <t>Руководство и управление в сфере финансов (муниципальная служба)</t>
  </si>
  <si>
    <t>0722А00100</t>
  </si>
  <si>
    <t>Руководство и управление в сфере реализации подпрограммы (муниципальная служба)</t>
  </si>
  <si>
    <t>0733А00100</t>
  </si>
  <si>
    <t>Руководство и управление в сфере установленных функций ОМС (муниципальная служба)</t>
  </si>
  <si>
    <t>0842А82710</t>
  </si>
  <si>
    <t>0870000000</t>
  </si>
  <si>
    <t>Подпрограмма "Охрана окружающей среды"</t>
  </si>
  <si>
    <t>0871А00000</t>
  </si>
  <si>
    <t>Сбор, транспортировка, размещение отходов, образовавшихся при проведении экологических акций, субботников</t>
  </si>
  <si>
    <t>0871Б00000</t>
  </si>
  <si>
    <t>Ликвидация мест несанкционированного размещения отходов</t>
  </si>
  <si>
    <t>0933Б00000</t>
  </si>
  <si>
    <t>Увековечивание памяти военнослужащих, погибших в ходе специальной военной операции</t>
  </si>
  <si>
    <t>2600000000</t>
  </si>
  <si>
    <t>Муниципальная программа "Развитие и поддержка малого и среднего предпринимательства в городском поселении "Синдор" на 2023-2025 годы"</t>
  </si>
  <si>
    <t>2610000000</t>
  </si>
  <si>
    <t>Подпрограмме "Организационная, консультационная и информационная поддержка субъектов малого и среднего предпринимательства"</t>
  </si>
  <si>
    <t>2611А00000</t>
  </si>
  <si>
    <t>Организация освещения в средствах массовой информации, на сайте поселения вопросов развития малого предпринимательства</t>
  </si>
  <si>
    <t>2700000000</t>
  </si>
  <si>
    <t>Муниципальная программа "Противодействие коррупции в муниципальном образовании городского поселения "Синдор" на 2023-2025 годы</t>
  </si>
  <si>
    <t>2710000000</t>
  </si>
  <si>
    <t>Подпрограмма "Повышение эффективности просветительских, образовательных мероприятий антикоррупционной направленности"</t>
  </si>
  <si>
    <t>2711А00000</t>
  </si>
  <si>
    <t>Проведение комплекса просветительских и воспитательных мероприятий по разъяснению ответственности за преступления коррупционной направленности в соответствующих сферах деятельности</t>
  </si>
  <si>
    <t>Выполнение расходных обязательств, отнесенных к полномочиям соответствующих органов местного самоуправления (уличное освещение)</t>
  </si>
  <si>
    <t>3111Б64611</t>
  </si>
  <si>
    <t>Сбор, транспортировка, размещение отходов</t>
  </si>
  <si>
    <t>3111Ж64605</t>
  </si>
  <si>
    <t>Выполнение расходных обязательств, отнесенных к полномочиям соответствующих органов местного самоуправления (содерж. улично-дорож. сети)</t>
  </si>
  <si>
    <t>3122А64605</t>
  </si>
  <si>
    <t>Выполнение расходных обязательств, отнесенных к полномочиям соответствующих органов местного самоуправления (содержание бани)</t>
  </si>
  <si>
    <t>4111А64605</t>
  </si>
  <si>
    <t>Выполнение расходных обязательств, отнесенных к полномочиям соответствующих органов местного самоуправления (Техническое обслуживание автоматической пожарной сигнализации)</t>
  </si>
  <si>
    <t>4121A64605</t>
  </si>
  <si>
    <t>Выполнение расходных обязательств, отнесенных к полномочиям соответствующих органов местного самоуправления (Содержание транспортного средства, оснащенного пожарно-техническим оборудованием, используемым при пожарно-спасательных работах)</t>
  </si>
  <si>
    <t>4611А64605</t>
  </si>
  <si>
    <t>4621Б64605</t>
  </si>
  <si>
    <t>4711Б00000</t>
  </si>
  <si>
    <t>4711Б64585</t>
  </si>
  <si>
    <t>Осуществление полномочий по решению Совета МР "Княжпогостский" с 2020 года (Содержание мест захоронения)</t>
  </si>
  <si>
    <t>4711Б64611</t>
  </si>
  <si>
    <t>4711БS2300</t>
  </si>
  <si>
    <t>6211А64605</t>
  </si>
  <si>
    <t>6211Б64605</t>
  </si>
  <si>
    <t>Выполнение расходных обязательств, отнесенных к полномочиям соответствующих органов местного самоуправления (Содержание улично-дорожной сети)</t>
  </si>
  <si>
    <t>6211В64611</t>
  </si>
  <si>
    <t>6211ВS2300</t>
  </si>
  <si>
    <t>Реализация народных проектов в сфере БЛАГОУСТРОЙСТВА, прошедших отбор в рамках проекта "Народный бюджет"</t>
  </si>
  <si>
    <t>8122Д64611</t>
  </si>
  <si>
    <t>Муниципальная программа "Формирование комфортной городской среды на территории сельского поселения "Чиньяворык"</t>
  </si>
  <si>
    <t>Подпрограмма "Поддержка муниципальных программ формирования современной городской среды"</t>
  </si>
  <si>
    <t>9990064605</t>
  </si>
  <si>
    <t>9990064606</t>
  </si>
  <si>
    <t>Осуществление полномочий по организации снабжения населения твердым топливом в границах поселения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</si>
  <si>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</si>
  <si>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9990073070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</si>
  <si>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</si>
  <si>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9990082140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</si>
  <si>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(муниципальная служба)</t>
  </si>
  <si>
    <t>9990082710</t>
  </si>
  <si>
    <t>0211A64501</t>
  </si>
  <si>
    <t>Осуществление полномочий по решению вопросов местного значения городского поселения (содержание автодорог)</t>
  </si>
  <si>
    <t>0211У64501</t>
  </si>
  <si>
    <t>Осуществление полномочий по решению вопросов местного значения городского поселения (содержание УДС)</t>
  </si>
  <si>
    <t>0322Г64501</t>
  </si>
  <si>
    <t>Осуществление полномочий по решению вопросов местного значения городского поселения (уличное освещение)</t>
  </si>
  <si>
    <t>0322К64501</t>
  </si>
  <si>
    <t>Осуществление полномочий по решению вопросов местного значения городского поселения (содержание объектов муниципальной собственности)</t>
  </si>
  <si>
    <t>0322Л64501</t>
  </si>
  <si>
    <t>0322Н64501</t>
  </si>
  <si>
    <t>Осуществление полномочий по решению вопросов местного значения городского поселения (благоустройство)</t>
  </si>
  <si>
    <t>0340000000</t>
  </si>
  <si>
    <t>Подпрограмма "Формирование городской среды"</t>
  </si>
  <si>
    <t>034F255550</t>
  </si>
  <si>
    <t>0770000000</t>
  </si>
  <si>
    <t>Подпрограмма "Реализация прочих функций, связанных с городским муниципальным управлением"</t>
  </si>
  <si>
    <t>0771А64501</t>
  </si>
  <si>
    <t>Осуществление полномочий по решению вопросов местного значения городского поселения (содержание учреждения)</t>
  </si>
  <si>
    <t>0841Б64501</t>
  </si>
  <si>
    <t>Осуществление полномочий по решению вопросов местного значения городского поселения (обустройство и содержание конт.площадок)</t>
  </si>
  <si>
    <t>0861А64501</t>
  </si>
  <si>
    <t>Осуществление полномочий по решению вопросов местного значения городского поселения (антитеррористическая защищенность учреждений)</t>
  </si>
  <si>
    <t>Увеличение прочих остатков средств бюджетов</t>
  </si>
  <si>
    <t xml:space="preserve"> 000 0105020000 0000 500</t>
  </si>
  <si>
    <t xml:space="preserve"> 000 0105020000 0000 600</t>
  </si>
  <si>
    <t xml:space="preserve">  
Уменьшение прочих остатков средств бюджетов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</si>
  <si>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</si>
  <si>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</si>
  <si>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</si>
  <si>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</si>
  <si>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</si>
  <si>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</si>
  <si>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</si>
  <si>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0422Н00000</t>
  </si>
  <si>
    <t>Развитие системы оценки качества образования</t>
  </si>
  <si>
    <t>0544И74090</t>
  </si>
  <si>
    <t>Проведение ремонтных работ в рамках реализации народных инициатив</t>
  </si>
  <si>
    <t>2511В00000</t>
  </si>
  <si>
    <t>Содержание и ремонт улично-дорожной сети</t>
  </si>
  <si>
    <t>4211В64585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</si>
  <si>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</si>
  <si>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Организация охраны общественного порядка добровольными народными дружинами</t>
  </si>
  <si>
    <t>00021900000000000000</t>
  </si>
  <si>
    <t>00021900000050000150</t>
  </si>
  <si>
    <t>042EВ51790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</si>
  <si>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</si>
  <si>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Выполнение муниципального задания (МЦБС)</t>
  </si>
  <si>
    <t>Выполнение муниципального задания (РИКМ)</t>
  </si>
  <si>
    <t>Выполнение муниципального задания (МАУ КЦСМ)</t>
  </si>
  <si>
    <t>1111А64584</t>
  </si>
  <si>
    <t>2521А00000</t>
  </si>
  <si>
    <t>Содержание и ремонт жилищного фонда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</si>
  <si>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</si>
  <si>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</si>
  <si>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00020705000130000150</t>
  </si>
  <si>
    <t>Прочие безвозмездные поступления в бюджеты городских поселений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</si>
  <si>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</si>
  <si>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0211Д64501</t>
  </si>
  <si>
    <t>Осуществление полномочий по решению вопросов местного значения городского поселения (паром)</t>
  </si>
  <si>
    <t>0211М64501</t>
  </si>
  <si>
    <t>Осуществление полномочий по решению вопросов местного значения городского поселения (регулярные перевозки)</t>
  </si>
  <si>
    <t>0211У00000</t>
  </si>
  <si>
    <t>Содержание улично-дорожной сети поселений</t>
  </si>
  <si>
    <t>0211У00005</t>
  </si>
  <si>
    <t>Содержание улично-дорожной сети сельских поселений</t>
  </si>
  <si>
    <t>0311П00000</t>
  </si>
  <si>
    <t>Мероприятия в сфере жилищного законодательства</t>
  </si>
  <si>
    <t>0322ВS2850</t>
  </si>
  <si>
    <t>Оплата муниципальными учреждениями расходов по коммунальным услугам</t>
  </si>
  <si>
    <t>0322Г00000</t>
  </si>
  <si>
    <t>Оплата услуг по уличному освещению</t>
  </si>
  <si>
    <t>0322Г00005</t>
  </si>
  <si>
    <t>Оплата услуг по уличному освещению сельских поселений</t>
  </si>
  <si>
    <t>0322К00005</t>
  </si>
  <si>
    <t>Содержание объектов муниципальной собственности сельских поселений</t>
  </si>
  <si>
    <t>Осуществление полномочий по решению вопросов местного значения городского поселения (содержание и обустройство мест захоронения, транспортировка и вывоз в морг тел умерших)</t>
  </si>
  <si>
    <t>0322М64501</t>
  </si>
  <si>
    <t>Мероприятия по содержанию муниципальной бани</t>
  </si>
  <si>
    <t>0322НS4050</t>
  </si>
  <si>
    <t>Благоустройство территории в рамках выполнения мероприятий и работ по развитию и модернизации общественной инфраструктуры</t>
  </si>
  <si>
    <t>0411АS2850</t>
  </si>
  <si>
    <t>0422АS2850</t>
  </si>
  <si>
    <t>0422ИL3030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</si>
  <si>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</si>
  <si>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042E250980</t>
  </si>
  <si>
    <t>042E251710</t>
  </si>
  <si>
    <t>0433ЛS2850</t>
  </si>
  <si>
    <t>0511ВS2850</t>
  </si>
  <si>
    <t>051A155191</t>
  </si>
  <si>
    <t>Поддержка отрасли культуры</t>
  </si>
  <si>
    <t>0522АL5193</t>
  </si>
  <si>
    <t>0522ДS2850</t>
  </si>
  <si>
    <t>0533БS2850</t>
  </si>
  <si>
    <t>0544АS2850</t>
  </si>
  <si>
    <t>0544БS4050</t>
  </si>
  <si>
    <t>Проведение культурно-досуговых мероприятий в рамках празднования Дня образования Республики Коми</t>
  </si>
  <si>
    <t>0566АS2850</t>
  </si>
  <si>
    <t>0571АS2850</t>
  </si>
  <si>
    <t>0571БS2500</t>
  </si>
  <si>
    <t>0644АS2850</t>
  </si>
  <si>
    <t>0650000000</t>
  </si>
  <si>
    <t>Развитие организаций дополнительного образования в сфере физической культуры</t>
  </si>
  <si>
    <t>0655А00000</t>
  </si>
  <si>
    <t>Выполнение муниципального задания (МАОДО КРСШ)</t>
  </si>
  <si>
    <t>0655АS2700</t>
  </si>
  <si>
    <t>0655АS2850</t>
  </si>
  <si>
    <t>0771А00000</t>
  </si>
  <si>
    <t>0771А64505</t>
  </si>
  <si>
    <t>Осуществление полномочий по решению вопросов местного значения поселений</t>
  </si>
  <si>
    <t>0841А00005</t>
  </si>
  <si>
    <t>Мероприятия по предупреждению и ликвидации чрезвычайных ситуаций и обеспечение пожарной безопасности в сельских поселениях</t>
  </si>
  <si>
    <t>2110000000</t>
  </si>
  <si>
    <t>2111АS2400</t>
  </si>
  <si>
    <t>Реализация народных проектов в сфере ЗАНЯТОСТИ НАСЕЛЕНИЯ, прошедших отбор в рамках проекта "Народный бюджет"</t>
  </si>
  <si>
    <t>2411Б00000</t>
  </si>
  <si>
    <t>Выполнение энергоэффективных мероприятий, направленных на энергосбережение и повышение энергетической эффективности использования ресурсов для целей наружного освещения</t>
  </si>
  <si>
    <t>3111ВS2200</t>
  </si>
  <si>
    <t>3111Г64585</t>
  </si>
  <si>
    <t>Осуществление полномочий по решению Совета МР "Княжпогостский" с 2020 года (оказание услуг по вывозу ТКО, кладбище)</t>
  </si>
  <si>
    <t>3122А00000</t>
  </si>
  <si>
    <t>3311А00000</t>
  </si>
  <si>
    <t>Реализация противопожарных мероприятий</t>
  </si>
  <si>
    <t>4211Б64605</t>
  </si>
  <si>
    <t>4211ДS2200</t>
  </si>
  <si>
    <t>4711В64605</t>
  </si>
  <si>
    <t>4800000000</t>
  </si>
  <si>
    <t>Муниципальная программа "Профилактика терроризма и экстремизма, а также минимизация и (или) ликвидация последствий проявления терроризма и экстремизма на территории сельского поселения "Шошка" на 2023-2025 годы "</t>
  </si>
  <si>
    <t>4810000000</t>
  </si>
  <si>
    <t>Подпрограмма "Повышение эффективности просвелительских, образовательных мероприятий антикоррупционной направленности"</t>
  </si>
  <si>
    <t>4811А00000</t>
  </si>
  <si>
    <t>5111А00000</t>
  </si>
  <si>
    <t>5111Д00000</t>
  </si>
  <si>
    <t>Вывоз твердо- коммунальных отходов</t>
  </si>
  <si>
    <t>Техническое обслуживание автоматической пожарной сигнализации</t>
  </si>
  <si>
    <t>6222А64605</t>
  </si>
  <si>
    <t>Выполнение расходных обязательств, отнесенных к полномочиям соответствующих органов местного самоуправления (Расходы на содержание бани)</t>
  </si>
  <si>
    <t>8122АS2300</t>
  </si>
  <si>
    <t>8122Б64605</t>
  </si>
  <si>
    <t>8211АS2400</t>
  </si>
  <si>
    <t>Реализация народных проектов в сфере занятости населения, прошедших отбор в рамках проекта "Народный бюджет"</t>
  </si>
  <si>
    <t>9990064501</t>
  </si>
  <si>
    <t>Осуществление полномочий по решению вопросов местного значения городского поселения</t>
  </si>
  <si>
    <t>00011715000000000150</t>
  </si>
  <si>
    <t>Инициативные платежи</t>
  </si>
  <si>
    <t>00020400000000000000</t>
  </si>
  <si>
    <t>00020405000050000150</t>
  </si>
  <si>
    <t>Безвозмездные поступления от негосударственных организаций в бюджеты муниципальных районов</t>
  </si>
  <si>
    <t>Капитальный ремонт и ремонт автомобильных дорог общего пользования местного значения</t>
  </si>
  <si>
    <t>0211Б64501</t>
  </si>
  <si>
    <t>Осуществление полномочий по решению вопросов местного значения городского поселения (ремонт автомобильных дорог)</t>
  </si>
  <si>
    <t>0211Ж64501</t>
  </si>
  <si>
    <t>Осуществление полномочий по решению вопросов местного значения городского поселения (реализация народных инициатив в сфере дорожной деятельности)</t>
  </si>
  <si>
    <t>0211Ж71090</t>
  </si>
  <si>
    <t>Реализация народных инициатив в сфере дорожной деятельности</t>
  </si>
  <si>
    <t>0322И00000</t>
  </si>
  <si>
    <t>Разработка и утверждение схем водоснабжения, водоотведения и теплоснабжения</t>
  </si>
  <si>
    <t>0322Н00000</t>
  </si>
  <si>
    <t>Благоустройство территорий</t>
  </si>
  <si>
    <t>0422Д00000</t>
  </si>
  <si>
    <t>Проведение районных мероприятий</t>
  </si>
  <si>
    <t>0511БS2150</t>
  </si>
  <si>
    <t>Предоставление субсидий на укрепление материально-технической базы муниципальных учреждений сферы культуры</t>
  </si>
  <si>
    <t>0544И74091</t>
  </si>
  <si>
    <t>Проведение ремонтных работ в рамках реализации инициативных проектов, прошедших конкурсный отбор</t>
  </si>
  <si>
    <t>0544ИГ4091</t>
  </si>
  <si>
    <t>Проведение ремонтных работ в рамках реализации инициативных проектов, прошедших конкурсный отбор (инициативные платежи)</t>
  </si>
  <si>
    <t>0760000000</t>
  </si>
  <si>
    <t>Подпрограмма "Организация и проведение выборов, референдумов"</t>
  </si>
  <si>
    <t>0761А00000</t>
  </si>
  <si>
    <t>Мероприятия на подготовку и проведение местных выборов и референдумов</t>
  </si>
  <si>
    <t>0871Г00000</t>
  </si>
  <si>
    <t>Обеспечение противопожарных мер</t>
  </si>
  <si>
    <t>1200000000</t>
  </si>
  <si>
    <t>Муниципальная программа "Формирование комфортной городской среды на территории ГП "Емва"</t>
  </si>
  <si>
    <t>1210000000</t>
  </si>
  <si>
    <t>Подпрограмма "Формирование комфортной городской среды"</t>
  </si>
  <si>
    <t>1212А92724</t>
  </si>
  <si>
    <t>Исполнение наказов избирателей, рекомендуемых к выполнению в текущем финансовом году (Установка памятника, посвященного участникам боевых действий)</t>
  </si>
  <si>
    <t>2511Д00000</t>
  </si>
  <si>
    <t>Межевание земельных участков</t>
  </si>
  <si>
    <t>2511К00000</t>
  </si>
  <si>
    <t>Содержание и ремонт объектов имущества</t>
  </si>
  <si>
    <t>2511М00000</t>
  </si>
  <si>
    <t>Проведение профилактических дезинсекционных мероприятий по противоклещевой обработке территорий населенных пунктов</t>
  </si>
  <si>
    <t>3111Г00000</t>
  </si>
  <si>
    <t>Оказание услуг по вывозу ТКО (кладбище)</t>
  </si>
  <si>
    <t>3111Д64585</t>
  </si>
  <si>
    <t>3122Р64585</t>
  </si>
  <si>
    <t>Осуществление полномочий по решению Совета МР "Княжпогостский" с 2020 года (Реализация мероприятий на содержание жилфонда)</t>
  </si>
  <si>
    <t>4111А00000</t>
  </si>
  <si>
    <t>4121A00000</t>
  </si>
  <si>
    <t>Содержание транспортного средства, оснащенного пожарно-техническим оборудованием, используемым при пожарно-спасательных работах</t>
  </si>
  <si>
    <t>4211Г64607</t>
  </si>
  <si>
    <t>4211Д00100</t>
  </si>
  <si>
    <t>Содержание муниципального жилищного фонда</t>
  </si>
  <si>
    <t>4211Д64585</t>
  </si>
  <si>
    <t>Осуществление полномочий по решению Совета МР "Княжпогостский" с 2020 года (Содержание муниципального жилищного фонда)</t>
  </si>
  <si>
    <t>4611БS2400</t>
  </si>
  <si>
    <t>Реализация народных проектов в сфере занятости населения, прошедших отбор в рамках "Народный бюджет"</t>
  </si>
  <si>
    <t>4721А64585</t>
  </si>
  <si>
    <t>6120000000</t>
  </si>
  <si>
    <t>Подпрограмма "Приведение в нормативное состояние водоисточников. необходимых для противопожарных мероприятий"</t>
  </si>
  <si>
    <t>6122А64610</t>
  </si>
  <si>
    <t>6211А00000</t>
  </si>
  <si>
    <t>6211Д64605</t>
  </si>
  <si>
    <t>Выполнение расходных обязательств, отнесенных к полномочиям соответствующих органов местного самоуправления (Оказание услуг по вывозу ТКО (кладбище)</t>
  </si>
  <si>
    <t>8111Д00000</t>
  </si>
  <si>
    <t>8122А64585</t>
  </si>
  <si>
    <t>00010502000020000110</t>
  </si>
  <si>
    <t>Единый налог на вмененный доход для отдельных видов деятельности</t>
  </si>
  <si>
    <t>0211М64505</t>
  </si>
  <si>
    <t>Осуществление полномочий по решению вопросов местного значения поселений (организация межмуниципальных перевозок)</t>
  </si>
  <si>
    <t>0311Г00000</t>
  </si>
  <si>
    <t>Предоставление земельных участков отдельным категориям граждан</t>
  </si>
  <si>
    <t>0322Г64505</t>
  </si>
  <si>
    <t>Осуществление полномочий по решению вопросов местного значения поселений (уличное освещение)</t>
  </si>
  <si>
    <t>0322К64505</t>
  </si>
  <si>
    <t>Осуществление полномочий по решению вопросов местного значения поселений (содержание объектов муниципальной собственности)</t>
  </si>
  <si>
    <t>0333А00000</t>
  </si>
  <si>
    <t>Разработка и корректировка документов территориального планирования</t>
  </si>
  <si>
    <t>0411Д00000</t>
  </si>
  <si>
    <t>Проведение текущих ремонтов в дошкольных образовательных организациях</t>
  </si>
  <si>
    <t>0422Ж00000</t>
  </si>
  <si>
    <t>Проведение текущих ремонтов в общеобразовательных организациях</t>
  </si>
  <si>
    <t>0422ИL0500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</si>
  <si>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</si>
  <si>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t>0644Б00000</t>
  </si>
  <si>
    <t>Укрепление материально-технической базы организаций физкультурно-спортивной направленности</t>
  </si>
  <si>
    <t>0711Г00000</t>
  </si>
  <si>
    <t>Обслуживание муниципального долга</t>
  </si>
  <si>
    <t>0733А64501</t>
  </si>
  <si>
    <t>Осуществление полномочий по решению вопросов местного значения городского поселения (з/п+налоги)</t>
  </si>
  <si>
    <t>0815А00000</t>
  </si>
  <si>
    <t>Создание безопасных условий в учреждениях социальной сферы</t>
  </si>
  <si>
    <t>3122В00000</t>
  </si>
  <si>
    <t>Реализация мероприятий на содержание жилфонда</t>
  </si>
  <si>
    <t>4211Д64605</t>
  </si>
  <si>
    <t>Выполнение расходных обязательств, отнесенных к полномочиям соответствующих органов местного самоуправления (Содержание муниципального жилищного фонда)</t>
  </si>
  <si>
    <t>5111Б00000</t>
  </si>
  <si>
    <t>5111В00000</t>
  </si>
  <si>
    <t>6211Б00000</t>
  </si>
  <si>
    <t>6211В00000</t>
  </si>
  <si>
    <t>6222ДS2950</t>
  </si>
  <si>
    <t>Оплата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</si>
  <si>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8111БS2950</t>
  </si>
  <si>
    <t>0322Б74090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</si>
  <si>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</t>
  </si>
  <si>
    <t>0733А64605</t>
  </si>
  <si>
    <t>0322СS2200</t>
  </si>
  <si>
    <t xml:space="preserve"> 000 0103010000 0000 800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</si>
  <si>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</si>
  <si>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Обслуживание государственного (муниципального) долга</t>
  </si>
  <si>
    <t>от 7 октября 2024 г. № 22</t>
  </si>
  <si>
    <t>(приложение № 1)</t>
  </si>
  <si>
    <t>(приложение № 2)</t>
  </si>
  <si>
    <t>(приложение № 3)</t>
  </si>
  <si>
    <t>(приложение №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</si>
</sst>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0.00"/>
    <numFmt numFmtId="167" formatCode="#,##0.0,"/>
  </numFmts>
  <fonts count="23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6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  <xf numFmtId="49" fontId="2" fillId="0" borderId="15">
      <alignment horizontal="center" vertical="top" shrinkToFit="1"/>
    </xf>
    <xf numFmtId="0" fontId="2" fillId="0" borderId="15">
      <alignment horizontal="left" vertical="top" wrapText="1"/>
    </xf>
    <xf numFmtId="0" fontId="2" fillId="0" borderId="42"/>
  </cellStyleXfs>
  <cellXfs count="143">
    <xf numFmtId="0" fontId="0" fillId="0" borderId="0" xfId="0"/>
    <xf numFmtId="0" fontId="18" fillId="0" borderId="0" xfId="0" applyFont="1" applyProtection="1"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49" fontId="19" fillId="0" borderId="25" xfId="51" applyFont="1" applyBorder="1" applyProtection="1">
      <alignment horizontal="center"/>
    </xf>
    <xf numFmtId="49" fontId="19" fillId="0" borderId="25" xfId="51" applyFont="1" applyFill="1" applyBorder="1" applyProtection="1">
      <alignment horizontal="center"/>
    </xf>
    <xf numFmtId="0" fontId="19" fillId="0" borderId="25" xfId="52" applyNumberFormat="1" applyFont="1" applyFill="1" applyBorder="1" applyProtection="1"/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9" fontId="19" fillId="0" borderId="25" xfId="55" applyFont="1" applyBorder="1" applyProtection="1">
      <alignment horizontal="center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165" fontId="19" fillId="0" borderId="25" xfId="52" applyNumberFormat="1" applyFont="1" applyFill="1" applyBorder="1" applyProtection="1"/>
    <xf numFmtId="165" fontId="19" fillId="0" borderId="25" xfId="56" applyNumberFormat="1" applyFont="1" applyFill="1" applyBorder="1" applyProtection="1">
      <alignment horizontal="right"/>
    </xf>
    <xf numFmtId="165" fontId="19" fillId="0" borderId="25" xfId="51" applyNumberFormat="1" applyFont="1" applyFill="1" applyBorder="1" applyProtection="1">
      <alignment horizontal="center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49" fontId="19" fillId="0" borderId="34" xfId="60" applyFont="1">
      <alignment horizontal="center" shrinkToFit="1"/>
    </xf>
    <xf numFmtId="49" fontId="19" fillId="0" borderId="5" xfId="6" applyNumberFormat="1" applyFont="1" applyFill="1" applyProtection="1">
      <alignment horizontal="center" vertical="center" wrapText="1"/>
    </xf>
    <xf numFmtId="49" fontId="19" fillId="0" borderId="6" xfId="7" applyNumberFormat="1" applyFont="1" applyFill="1" applyProtection="1">
      <alignment horizontal="center" vertical="center" wrapText="1"/>
    </xf>
    <xf numFmtId="49" fontId="19" fillId="0" borderId="7" xfId="8" applyNumberFormat="1" applyFont="1" applyFill="1" applyProtection="1">
      <alignment horizontal="center" vertical="center" wrapText="1"/>
    </xf>
    <xf numFmtId="165" fontId="19" fillId="0" borderId="25" xfId="51" applyNumberFormat="1" applyFont="1" applyFill="1" applyBorder="1" applyAlignment="1" applyProtection="1">
      <alignment horizontal="right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 wrapText="1"/>
      <protection locked="0"/>
    </xf>
    <xf numFmtId="167" fontId="20" fillId="6" borderId="21" xfId="0" applyNumberFormat="1" applyFont="1" applyFill="1" applyBorder="1" applyAlignment="1" applyProtection="1">
      <alignment vertical="center" wrapText="1"/>
      <protection locked="0"/>
    </xf>
    <xf numFmtId="167" fontId="18" fillId="0" borderId="37" xfId="0" applyNumberFormat="1" applyFont="1" applyFill="1" applyBorder="1" applyAlignment="1" applyProtection="1">
      <alignment vertical="center" wrapText="1"/>
      <protection locked="0"/>
    </xf>
    <xf numFmtId="167" fontId="18" fillId="0" borderId="37" xfId="0" applyNumberFormat="1" applyFont="1" applyFill="1" applyBorder="1" applyAlignment="1" applyProtection="1">
      <alignment vertical="center"/>
      <protection locked="0"/>
    </xf>
    <xf numFmtId="167" fontId="18" fillId="0" borderId="38" xfId="0" applyNumberFormat="1" applyFont="1" applyFill="1" applyBorder="1" applyAlignment="1" applyProtection="1">
      <alignment vertical="center" wrapText="1"/>
      <protection locked="0"/>
    </xf>
    <xf numFmtId="167" fontId="18" fillId="0" borderId="21" xfId="0" applyNumberFormat="1" applyFont="1" applyFill="1" applyBorder="1" applyAlignment="1" applyProtection="1">
      <alignment vertical="center" wrapText="1"/>
      <protection locked="0"/>
    </xf>
    <xf numFmtId="167" fontId="18" fillId="0" borderId="21" xfId="0" applyNumberFormat="1" applyFont="1" applyFill="1" applyBorder="1" applyAlignment="1">
      <alignment vertical="center"/>
    </xf>
    <xf numFmtId="167" fontId="18" fillId="0" borderId="21" xfId="61" applyNumberFormat="1" applyFont="1" applyFill="1" applyBorder="1" applyAlignment="1" applyProtection="1">
      <alignment vertical="center" wrapText="1"/>
      <protection hidden="1"/>
    </xf>
    <xf numFmtId="167" fontId="20" fillId="6" borderId="21" xfId="0" applyNumberFormat="1" applyFont="1" applyFill="1" applyBorder="1" applyAlignment="1">
      <alignment vertical="center"/>
    </xf>
    <xf numFmtId="49" fontId="4" fillId="8" borderId="8" xfId="9" applyNumberFormat="1" applyFill="1" applyProtection="1">
      <alignment horizontal="center" vertical="top" shrinkToFit="1"/>
    </xf>
    <xf numFmtId="0" fontId="4" fillId="8" borderId="9" xfId="10" applyNumberFormat="1" applyFill="1" applyProtection="1">
      <alignment horizontal="left" vertical="top" wrapText="1"/>
    </xf>
    <xf numFmtId="4" fontId="4" fillId="8" borderId="9" xfId="11" applyNumberFormat="1" applyFill="1" applyAlignment="1" applyProtection="1">
      <alignment horizontal="right" vertical="top" shrinkToFit="1"/>
    </xf>
    <xf numFmtId="166" fontId="4" fillId="8" borderId="10" xfId="12" applyNumberFormat="1" applyFill="1" applyProtection="1">
      <alignment horizontal="right" vertical="top" shrinkToFit="1"/>
    </xf>
    <xf numFmtId="0" fontId="0" fillId="0" borderId="0" xfId="0" applyProtection="1">
      <protection locked="0"/>
    </xf>
    <xf numFmtId="49" fontId="3" fillId="0" borderId="11" xfId="13" applyNumberFormat="1" applyFill="1" applyProtection="1">
      <alignment horizontal="center" vertical="top" shrinkToFit="1"/>
    </xf>
    <xf numFmtId="0" fontId="3" fillId="0" borderId="12" xfId="14" applyNumberFormat="1" applyFill="1" applyProtection="1">
      <alignment horizontal="left" vertical="top" wrapText="1"/>
    </xf>
    <xf numFmtId="4" fontId="3" fillId="0" borderId="12" xfId="15" applyNumberFormat="1" applyFill="1" applyProtection="1">
      <alignment horizontal="right" vertical="top" shrinkToFit="1"/>
    </xf>
    <xf numFmtId="166" fontId="3" fillId="0" borderId="13" xfId="16" applyNumberFormat="1" applyFill="1" applyProtection="1">
      <alignment horizontal="right" vertical="top" shrinkToFit="1"/>
    </xf>
    <xf numFmtId="0" fontId="0" fillId="0" borderId="0" xfId="0" applyFill="1" applyProtection="1">
      <protection locked="0"/>
    </xf>
    <xf numFmtId="49" fontId="2" fillId="0" borderId="14" xfId="17" applyNumberFormat="1" applyFont="1" applyFill="1" applyProtection="1">
      <alignment horizontal="center" vertical="top" shrinkToFit="1"/>
    </xf>
    <xf numFmtId="0" fontId="2" fillId="0" borderId="15" xfId="18" applyNumberFormat="1" applyFont="1" applyFill="1" applyProtection="1">
      <alignment horizontal="left" vertical="top" wrapText="1"/>
    </xf>
    <xf numFmtId="4" fontId="2" fillId="0" borderId="15" xfId="19" applyNumberFormat="1" applyFont="1" applyFill="1" applyProtection="1">
      <alignment horizontal="right" vertical="top" shrinkToFit="1"/>
    </xf>
    <xf numFmtId="166" fontId="2" fillId="0" borderId="16" xfId="20" applyNumberFormat="1" applyFont="1" applyFill="1" applyProtection="1">
      <alignment horizontal="right" vertical="top" shrinkToFit="1"/>
    </xf>
    <xf numFmtId="0" fontId="0" fillId="0" borderId="0" xfId="0" applyFont="1" applyFill="1" applyProtection="1">
      <protection locked="0"/>
    </xf>
    <xf numFmtId="49" fontId="2" fillId="4" borderId="14" xfId="17" applyNumberFormat="1" applyFont="1" applyProtection="1">
      <alignment horizontal="center" vertical="top" shrinkToFit="1"/>
    </xf>
    <xf numFmtId="0" fontId="2" fillId="4" borderId="15" xfId="18" applyNumberFormat="1" applyFont="1" applyProtection="1">
      <alignment horizontal="left" vertical="top" wrapText="1"/>
    </xf>
    <xf numFmtId="4" fontId="2" fillId="4" borderId="15" xfId="19" applyNumberFormat="1" applyFont="1" applyProtection="1">
      <alignment horizontal="right" vertical="top" shrinkToFit="1"/>
    </xf>
    <xf numFmtId="166" fontId="2" fillId="4" borderId="16" xfId="20" applyNumberFormat="1" applyFont="1" applyProtection="1">
      <alignment horizontal="right" vertical="top" shrinkToFit="1"/>
    </xf>
    <xf numFmtId="0" fontId="0" fillId="0" borderId="0" xfId="0" applyFont="1" applyProtection="1">
      <protection locked="0"/>
    </xf>
    <xf numFmtId="0" fontId="2" fillId="0" borderId="39" xfId="62" applyNumberFormat="1" applyFill="1" applyProtection="1"/>
    <xf numFmtId="0" fontId="2" fillId="0" borderId="40" xfId="63" applyNumberFormat="1" applyFill="1" applyProtection="1"/>
    <xf numFmtId="0" fontId="2" fillId="0" borderId="41" xfId="64" applyNumberFormat="1" applyFill="1" applyProtection="1"/>
    <xf numFmtId="0" fontId="4" fillId="7" borderId="17" xfId="25" applyNumberFormat="1" applyFill="1" applyProtection="1"/>
    <xf numFmtId="0" fontId="4" fillId="7" borderId="18" xfId="26" applyNumberFormat="1" applyFill="1" applyProtection="1"/>
    <xf numFmtId="4" fontId="4" fillId="7" borderId="18" xfId="27" applyNumberFormat="1" applyFill="1" applyProtection="1">
      <alignment horizontal="right" shrinkToFit="1"/>
    </xf>
    <xf numFmtId="166" fontId="4" fillId="7" borderId="19" xfId="28" applyNumberFormat="1" applyFill="1" applyProtection="1">
      <alignment horizontal="right" shrinkToFit="1"/>
    </xf>
    <xf numFmtId="0" fontId="2" fillId="0" borderId="42" xfId="67" applyNumberFormat="1" applyFill="1" applyProtection="1"/>
    <xf numFmtId="0" fontId="2" fillId="0" borderId="39" xfId="62" applyNumberFormat="1" applyProtection="1"/>
    <xf numFmtId="0" fontId="2" fillId="0" borderId="40" xfId="63" applyNumberFormat="1" applyProtection="1"/>
    <xf numFmtId="0" fontId="2" fillId="0" borderId="41" xfId="64" applyNumberFormat="1" applyProtection="1"/>
    <xf numFmtId="0" fontId="4" fillId="5" borderId="17" xfId="25" applyNumberFormat="1" applyProtection="1"/>
    <xf numFmtId="0" fontId="4" fillId="5" borderId="18" xfId="26" applyNumberFormat="1" applyProtection="1"/>
    <xf numFmtId="4" fontId="4" fillId="5" borderId="18" xfId="27" applyNumberFormat="1" applyProtection="1">
      <alignment horizontal="right" shrinkToFit="1"/>
    </xf>
    <xf numFmtId="166" fontId="4" fillId="5" borderId="19" xfId="28" applyNumberFormat="1" applyProtection="1">
      <alignment horizontal="right" shrinkToFit="1"/>
    </xf>
    <xf numFmtId="4" fontId="19" fillId="0" borderId="25" xfId="51" applyNumberFormat="1" applyFont="1" applyFill="1" applyBorder="1" applyAlignment="1" applyProtection="1">
      <alignment horizontal="right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17" fillId="0" borderId="1" xfId="1" applyNumberFormat="1" applyFont="1" applyAlignment="1" applyProtection="1">
      <alignment horizontal="center" wrapText="1"/>
    </xf>
    <xf numFmtId="0" fontId="17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8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ex76" xfId="65"/>
    <cellStyle name="ex77" xfId="66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bot" xfId="67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5"/>
  <sheetViews>
    <sheetView view="pageBreakPreview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21.7109375" style="1" customWidth="1"/>
    <col min="2" max="2" width="51.85546875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62"/>
      <c r="D1" s="62"/>
      <c r="E1" s="62" t="s">
        <v>365</v>
      </c>
    </row>
    <row r="2" spans="1:5" ht="15.75" customHeight="1" x14ac:dyDescent="0.25">
      <c r="A2" s="128" t="s">
        <v>372</v>
      </c>
      <c r="B2" s="128"/>
      <c r="C2" s="128"/>
      <c r="D2" s="128"/>
      <c r="E2" s="128"/>
    </row>
    <row r="3" spans="1:5" ht="15.75" customHeight="1" x14ac:dyDescent="0.25">
      <c r="A3" s="128" t="s">
        <v>371</v>
      </c>
      <c r="B3" s="128"/>
      <c r="C3" s="128"/>
      <c r="D3" s="128"/>
      <c r="E3" s="128"/>
    </row>
    <row r="4" spans="1:5" ht="15.75" customHeight="1" x14ac:dyDescent="0.25">
      <c r="A4" s="128" t="s">
        <v>842</v>
      </c>
      <c r="B4" s="128"/>
      <c r="C4" s="128"/>
      <c r="D4" s="128"/>
      <c r="E4" s="128"/>
    </row>
    <row r="5" spans="1:5" ht="15.75" customHeight="1" x14ac:dyDescent="0.25">
      <c r="A5" s="64" t="s">
        <v>233</v>
      </c>
      <c r="B5" s="64"/>
      <c r="C5" s="64"/>
      <c r="D5" s="131" t="s">
        <v>843</v>
      </c>
      <c r="E5" s="131"/>
    </row>
    <row r="6" spans="1:5" ht="15.75" customHeight="1" x14ac:dyDescent="0.25">
      <c r="A6" s="64"/>
      <c r="B6" s="64"/>
      <c r="C6" s="64"/>
      <c r="D6" s="81"/>
      <c r="E6" s="81"/>
    </row>
    <row r="7" spans="1:5" ht="18" customHeight="1" x14ac:dyDescent="0.25">
      <c r="A7" s="129" t="s">
        <v>366</v>
      </c>
      <c r="B7" s="129"/>
      <c r="C7" s="129"/>
      <c r="D7" s="129"/>
      <c r="E7" s="129"/>
    </row>
    <row r="8" spans="1:5" ht="18" customHeight="1" x14ac:dyDescent="0.25">
      <c r="A8" s="129" t="s">
        <v>370</v>
      </c>
      <c r="B8" s="129"/>
      <c r="C8" s="129"/>
      <c r="D8" s="129"/>
      <c r="E8" s="129"/>
    </row>
    <row r="9" spans="1:5" ht="12.75" customHeight="1" x14ac:dyDescent="0.25">
      <c r="A9" s="129" t="s">
        <v>369</v>
      </c>
      <c r="B9" s="130"/>
      <c r="C9" s="130"/>
      <c r="D9" s="130"/>
      <c r="E9" s="130"/>
    </row>
    <row r="10" spans="1:5" x14ac:dyDescent="0.25">
      <c r="A10" s="126" t="s">
        <v>374</v>
      </c>
      <c r="B10" s="127"/>
      <c r="C10" s="127"/>
      <c r="D10" s="127"/>
      <c r="E10" s="127"/>
    </row>
    <row r="11" spans="1:5" ht="47.25" x14ac:dyDescent="0.25">
      <c r="A11" s="66" t="s">
        <v>234</v>
      </c>
      <c r="B11" s="67" t="s">
        <v>235</v>
      </c>
      <c r="C11" s="67" t="s">
        <v>75</v>
      </c>
      <c r="D11" s="67" t="s">
        <v>239</v>
      </c>
      <c r="E11" s="68" t="s">
        <v>74</v>
      </c>
    </row>
    <row r="12" spans="1:5" x14ac:dyDescent="0.25">
      <c r="A12" s="69" t="s">
        <v>0</v>
      </c>
      <c r="B12" s="70" t="s">
        <v>1</v>
      </c>
      <c r="C12" s="70" t="s">
        <v>2</v>
      </c>
      <c r="D12" s="70" t="s">
        <v>3</v>
      </c>
      <c r="E12" s="71" t="s">
        <v>4</v>
      </c>
    </row>
    <row r="13" spans="1:5" s="94" customFormat="1" thickBot="1" x14ac:dyDescent="0.3">
      <c r="A13" s="90" t="s">
        <v>5</v>
      </c>
      <c r="B13" s="91" t="s">
        <v>6</v>
      </c>
      <c r="C13" s="92">
        <v>399195844</v>
      </c>
      <c r="D13" s="92">
        <v>306921212.56</v>
      </c>
      <c r="E13" s="93">
        <v>76.884871717251642</v>
      </c>
    </row>
    <row r="14" spans="1:5" s="99" customFormat="1" ht="15" outlineLevel="1" x14ac:dyDescent="0.25">
      <c r="A14" s="95" t="s">
        <v>7</v>
      </c>
      <c r="B14" s="96" t="s">
        <v>8</v>
      </c>
      <c r="C14" s="97">
        <v>291790000</v>
      </c>
      <c r="D14" s="97">
        <v>237295776.12</v>
      </c>
      <c r="E14" s="98">
        <v>81.324163309229235</v>
      </c>
    </row>
    <row r="15" spans="1:5" s="104" customFormat="1" ht="15" outlineLevel="2" x14ac:dyDescent="0.25">
      <c r="A15" s="100" t="s">
        <v>9</v>
      </c>
      <c r="B15" s="101" t="s">
        <v>10</v>
      </c>
      <c r="C15" s="102">
        <v>291790000</v>
      </c>
      <c r="D15" s="102">
        <v>237295776.12</v>
      </c>
      <c r="E15" s="103">
        <v>81.324163309229235</v>
      </c>
    </row>
    <row r="16" spans="1:5" s="99" customFormat="1" ht="38.25" outlineLevel="1" x14ac:dyDescent="0.25">
      <c r="A16" s="95" t="s">
        <v>11</v>
      </c>
      <c r="B16" s="96" t="s">
        <v>12</v>
      </c>
      <c r="C16" s="97">
        <v>19877590</v>
      </c>
      <c r="D16" s="97">
        <v>14213252.369999999</v>
      </c>
      <c r="E16" s="98">
        <v>71.503901479002238</v>
      </c>
    </row>
    <row r="17" spans="1:5" s="104" customFormat="1" ht="25.5" outlineLevel="2" x14ac:dyDescent="0.25">
      <c r="A17" s="100" t="s">
        <v>13</v>
      </c>
      <c r="B17" s="101" t="s">
        <v>14</v>
      </c>
      <c r="C17" s="102">
        <v>19877590</v>
      </c>
      <c r="D17" s="102">
        <v>14213252.369999999</v>
      </c>
      <c r="E17" s="103">
        <v>71.503901479002238</v>
      </c>
    </row>
    <row r="18" spans="1:5" s="99" customFormat="1" ht="15" outlineLevel="1" x14ac:dyDescent="0.25">
      <c r="A18" s="95" t="s">
        <v>15</v>
      </c>
      <c r="B18" s="96" t="s">
        <v>16</v>
      </c>
      <c r="C18" s="97">
        <v>27118000</v>
      </c>
      <c r="D18" s="97">
        <v>20023174.43</v>
      </c>
      <c r="E18" s="98">
        <v>73.837209344346931</v>
      </c>
    </row>
    <row r="19" spans="1:5" s="104" customFormat="1" ht="25.5" outlineLevel="2" x14ac:dyDescent="0.25">
      <c r="A19" s="100" t="s">
        <v>17</v>
      </c>
      <c r="B19" s="101" t="s">
        <v>18</v>
      </c>
      <c r="C19" s="102">
        <v>26162000</v>
      </c>
      <c r="D19" s="102">
        <v>18307314.75</v>
      </c>
      <c r="E19" s="103">
        <v>69.976740119256931</v>
      </c>
    </row>
    <row r="20" spans="1:5" s="104" customFormat="1" ht="25.5" outlineLevel="2" x14ac:dyDescent="0.25">
      <c r="A20" s="100" t="s">
        <v>798</v>
      </c>
      <c r="B20" s="101" t="s">
        <v>799</v>
      </c>
      <c r="C20" s="102">
        <v>0</v>
      </c>
      <c r="D20" s="102">
        <v>90.75</v>
      </c>
      <c r="E20" s="103">
        <v>0</v>
      </c>
    </row>
    <row r="21" spans="1:5" s="104" customFormat="1" ht="15" outlineLevel="2" x14ac:dyDescent="0.25">
      <c r="A21" s="100" t="s">
        <v>19</v>
      </c>
      <c r="B21" s="101" t="s">
        <v>20</v>
      </c>
      <c r="C21" s="102">
        <v>433000</v>
      </c>
      <c r="D21" s="102">
        <v>288265</v>
      </c>
      <c r="E21" s="103">
        <v>66.573903002309464</v>
      </c>
    </row>
    <row r="22" spans="1:5" s="104" customFormat="1" ht="25.5" outlineLevel="2" x14ac:dyDescent="0.25">
      <c r="A22" s="100" t="s">
        <v>21</v>
      </c>
      <c r="B22" s="101" t="s">
        <v>22</v>
      </c>
      <c r="C22" s="102">
        <v>523000</v>
      </c>
      <c r="D22" s="102">
        <v>1427503.93</v>
      </c>
      <c r="E22" s="103">
        <v>272.94530210325047</v>
      </c>
    </row>
    <row r="23" spans="1:5" s="99" customFormat="1" ht="15" outlineLevel="1" x14ac:dyDescent="0.25">
      <c r="A23" s="95" t="s">
        <v>23</v>
      </c>
      <c r="B23" s="96" t="s">
        <v>375</v>
      </c>
      <c r="C23" s="97">
        <v>7745000</v>
      </c>
      <c r="D23" s="97">
        <v>2563083.84</v>
      </c>
      <c r="E23" s="98">
        <v>33.093400129115558</v>
      </c>
    </row>
    <row r="24" spans="1:5" s="104" customFormat="1" ht="15" outlineLevel="2" x14ac:dyDescent="0.25">
      <c r="A24" s="100" t="s">
        <v>76</v>
      </c>
      <c r="B24" s="101" t="s">
        <v>228</v>
      </c>
      <c r="C24" s="102">
        <v>6318000</v>
      </c>
      <c r="D24" s="102">
        <v>2156196.23</v>
      </c>
      <c r="E24" s="103">
        <v>34.127828901551126</v>
      </c>
    </row>
    <row r="25" spans="1:5" s="104" customFormat="1" ht="15" outlineLevel="2" x14ac:dyDescent="0.25">
      <c r="A25" s="100" t="s">
        <v>24</v>
      </c>
      <c r="B25" s="101" t="s">
        <v>229</v>
      </c>
      <c r="C25" s="102">
        <v>1427000</v>
      </c>
      <c r="D25" s="102">
        <v>406887.61</v>
      </c>
      <c r="E25" s="103">
        <v>28.51349754730203</v>
      </c>
    </row>
    <row r="26" spans="1:5" s="99" customFormat="1" ht="15" outlineLevel="1" x14ac:dyDescent="0.25">
      <c r="A26" s="95" t="s">
        <v>25</v>
      </c>
      <c r="B26" s="96" t="s">
        <v>26</v>
      </c>
      <c r="C26" s="97">
        <v>4332000</v>
      </c>
      <c r="D26" s="97">
        <v>4842101.4000000004</v>
      </c>
      <c r="E26" s="98">
        <v>111.77519390581718</v>
      </c>
    </row>
    <row r="27" spans="1:5" s="104" customFormat="1" ht="26.25" customHeight="1" outlineLevel="2" x14ac:dyDescent="0.25">
      <c r="A27" s="100" t="s">
        <v>27</v>
      </c>
      <c r="B27" s="101" t="s">
        <v>28</v>
      </c>
      <c r="C27" s="102">
        <v>4308000</v>
      </c>
      <c r="D27" s="102">
        <v>4823431.4000000004</v>
      </c>
      <c r="E27" s="103">
        <v>111.96451717734448</v>
      </c>
    </row>
    <row r="28" spans="1:5" s="104" customFormat="1" ht="39.75" customHeight="1" outlineLevel="2" x14ac:dyDescent="0.25">
      <c r="A28" s="100" t="s">
        <v>77</v>
      </c>
      <c r="B28" s="101" t="s">
        <v>78</v>
      </c>
      <c r="C28" s="102">
        <v>19000</v>
      </c>
      <c r="D28" s="102">
        <v>18670</v>
      </c>
      <c r="E28" s="103">
        <v>98.263157894736835</v>
      </c>
    </row>
    <row r="29" spans="1:5" s="104" customFormat="1" ht="38.25" outlineLevel="2" x14ac:dyDescent="0.25">
      <c r="A29" s="100" t="s">
        <v>518</v>
      </c>
      <c r="B29" s="101" t="s">
        <v>519</v>
      </c>
      <c r="C29" s="102">
        <v>5000</v>
      </c>
      <c r="D29" s="102">
        <v>0</v>
      </c>
      <c r="E29" s="103">
        <v>0</v>
      </c>
    </row>
    <row r="30" spans="1:5" s="99" customFormat="1" ht="38.25" outlineLevel="1" x14ac:dyDescent="0.25">
      <c r="A30" s="95" t="s">
        <v>29</v>
      </c>
      <c r="B30" s="96" t="s">
        <v>30</v>
      </c>
      <c r="C30" s="97">
        <v>13630780</v>
      </c>
      <c r="D30" s="97">
        <v>11279127.77</v>
      </c>
      <c r="E30" s="98">
        <v>82.747485983927547</v>
      </c>
    </row>
    <row r="31" spans="1:5" s="104" customFormat="1" ht="78.75" customHeight="1" outlineLevel="2" x14ac:dyDescent="0.25">
      <c r="A31" s="100" t="s">
        <v>31</v>
      </c>
      <c r="B31" s="101" t="s">
        <v>32</v>
      </c>
      <c r="C31" s="102">
        <v>11605588</v>
      </c>
      <c r="D31" s="102">
        <v>9711711.5899999999</v>
      </c>
      <c r="E31" s="103">
        <v>83.681340316406207</v>
      </c>
    </row>
    <row r="32" spans="1:5" s="104" customFormat="1" ht="38.25" outlineLevel="2" x14ac:dyDescent="0.25">
      <c r="A32" s="100" t="s">
        <v>483</v>
      </c>
      <c r="B32" s="101" t="s">
        <v>484</v>
      </c>
      <c r="C32" s="102">
        <v>0</v>
      </c>
      <c r="D32" s="102">
        <v>4188.6499999999996</v>
      </c>
      <c r="E32" s="103">
        <v>0</v>
      </c>
    </row>
    <row r="33" spans="1:5" s="104" customFormat="1" ht="76.5" outlineLevel="2" x14ac:dyDescent="0.25">
      <c r="A33" s="100" t="s">
        <v>33</v>
      </c>
      <c r="B33" s="101" t="s">
        <v>34</v>
      </c>
      <c r="C33" s="102">
        <v>2025192</v>
      </c>
      <c r="D33" s="102">
        <v>1563227.53</v>
      </c>
      <c r="E33" s="103">
        <v>77.189102564102569</v>
      </c>
    </row>
    <row r="34" spans="1:5" s="99" customFormat="1" ht="25.5" outlineLevel="1" x14ac:dyDescent="0.25">
      <c r="A34" s="95" t="s">
        <v>35</v>
      </c>
      <c r="B34" s="96" t="s">
        <v>36</v>
      </c>
      <c r="C34" s="97">
        <v>9132028</v>
      </c>
      <c r="D34" s="97">
        <v>9092464.3200000003</v>
      </c>
      <c r="E34" s="98">
        <v>99.566759103235341</v>
      </c>
    </row>
    <row r="35" spans="1:5" s="99" customFormat="1" ht="18" customHeight="1" outlineLevel="2" x14ac:dyDescent="0.25">
      <c r="A35" s="100" t="s">
        <v>37</v>
      </c>
      <c r="B35" s="101" t="s">
        <v>38</v>
      </c>
      <c r="C35" s="102">
        <v>9132028</v>
      </c>
      <c r="D35" s="102">
        <v>9092464.3200000003</v>
      </c>
      <c r="E35" s="103">
        <v>99.566759103235341</v>
      </c>
    </row>
    <row r="36" spans="1:5" s="99" customFormat="1" ht="25.5" outlineLevel="1" x14ac:dyDescent="0.25">
      <c r="A36" s="95" t="s">
        <v>39</v>
      </c>
      <c r="B36" s="96" t="s">
        <v>40</v>
      </c>
      <c r="C36" s="97">
        <v>320340</v>
      </c>
      <c r="D36" s="97">
        <v>403492.29</v>
      </c>
      <c r="E36" s="98">
        <v>125.95751076980707</v>
      </c>
    </row>
    <row r="37" spans="1:5" s="104" customFormat="1" ht="15" outlineLevel="2" x14ac:dyDescent="0.25">
      <c r="A37" s="100" t="s">
        <v>41</v>
      </c>
      <c r="B37" s="101" t="s">
        <v>42</v>
      </c>
      <c r="C37" s="102">
        <v>320340</v>
      </c>
      <c r="D37" s="102">
        <v>403492.29</v>
      </c>
      <c r="E37" s="103">
        <v>125.95751076980707</v>
      </c>
    </row>
    <row r="38" spans="1:5" s="99" customFormat="1" ht="25.5" outlineLevel="1" x14ac:dyDescent="0.25">
      <c r="A38" s="95" t="s">
        <v>43</v>
      </c>
      <c r="B38" s="96" t="s">
        <v>44</v>
      </c>
      <c r="C38" s="97">
        <v>22496500</v>
      </c>
      <c r="D38" s="97">
        <v>3639293.24</v>
      </c>
      <c r="E38" s="98">
        <v>16.177153068255063</v>
      </c>
    </row>
    <row r="39" spans="1:5" s="104" customFormat="1" ht="78" customHeight="1" outlineLevel="2" x14ac:dyDescent="0.25">
      <c r="A39" s="100" t="s">
        <v>45</v>
      </c>
      <c r="B39" s="101" t="s">
        <v>46</v>
      </c>
      <c r="C39" s="102">
        <v>21000000</v>
      </c>
      <c r="D39" s="102">
        <v>1135464.93</v>
      </c>
      <c r="E39" s="103">
        <v>5.4069758571428572</v>
      </c>
    </row>
    <row r="40" spans="1:5" s="104" customFormat="1" ht="25.5" outlineLevel="2" x14ac:dyDescent="0.25">
      <c r="A40" s="100" t="s">
        <v>47</v>
      </c>
      <c r="B40" s="101" t="s">
        <v>48</v>
      </c>
      <c r="C40" s="102">
        <v>1304665</v>
      </c>
      <c r="D40" s="102">
        <v>2166155.4700000002</v>
      </c>
      <c r="E40" s="103">
        <v>166.03154602905727</v>
      </c>
    </row>
    <row r="41" spans="1:5" s="104" customFormat="1" ht="63.75" outlineLevel="2" x14ac:dyDescent="0.25">
      <c r="A41" s="100" t="s">
        <v>236</v>
      </c>
      <c r="B41" s="101" t="s">
        <v>237</v>
      </c>
      <c r="C41" s="102">
        <v>191835</v>
      </c>
      <c r="D41" s="102">
        <v>337672.84</v>
      </c>
      <c r="E41" s="103">
        <v>176.02254020382099</v>
      </c>
    </row>
    <row r="42" spans="1:5" s="99" customFormat="1" ht="15" outlineLevel="1" x14ac:dyDescent="0.25">
      <c r="A42" s="95" t="s">
        <v>49</v>
      </c>
      <c r="B42" s="96" t="s">
        <v>50</v>
      </c>
      <c r="C42" s="97">
        <v>2189606</v>
      </c>
      <c r="D42" s="97">
        <v>3177441.82</v>
      </c>
      <c r="E42" s="98">
        <v>145.11477498691545</v>
      </c>
    </row>
    <row r="43" spans="1:5" s="104" customFormat="1" ht="38.25" outlineLevel="2" x14ac:dyDescent="0.25">
      <c r="A43" s="100" t="s">
        <v>51</v>
      </c>
      <c r="B43" s="101" t="s">
        <v>52</v>
      </c>
      <c r="C43" s="102">
        <v>1302273</v>
      </c>
      <c r="D43" s="102">
        <v>1576884.61</v>
      </c>
      <c r="E43" s="103">
        <v>121.08710001666317</v>
      </c>
    </row>
    <row r="44" spans="1:5" s="104" customFormat="1" ht="103.5" customHeight="1" outlineLevel="2" x14ac:dyDescent="0.25">
      <c r="A44" s="100" t="s">
        <v>616</v>
      </c>
      <c r="B44" s="101" t="s">
        <v>617</v>
      </c>
      <c r="C44" s="102">
        <v>148333</v>
      </c>
      <c r="D44" s="102">
        <v>0</v>
      </c>
      <c r="E44" s="103">
        <v>0</v>
      </c>
    </row>
    <row r="45" spans="1:5" s="104" customFormat="1" ht="25.5" outlineLevel="2" x14ac:dyDescent="0.25">
      <c r="A45" s="100" t="s">
        <v>53</v>
      </c>
      <c r="B45" s="101" t="s">
        <v>54</v>
      </c>
      <c r="C45" s="102">
        <v>447000</v>
      </c>
      <c r="D45" s="102">
        <v>391462.93</v>
      </c>
      <c r="E45" s="103">
        <v>87.575599552572712</v>
      </c>
    </row>
    <row r="46" spans="1:5" s="104" customFormat="1" ht="15" outlineLevel="2" x14ac:dyDescent="0.25">
      <c r="A46" s="100" t="s">
        <v>55</v>
      </c>
      <c r="B46" s="101" t="s">
        <v>56</v>
      </c>
      <c r="C46" s="102">
        <v>292000</v>
      </c>
      <c r="D46" s="102">
        <v>1209094.28</v>
      </c>
      <c r="E46" s="103">
        <v>414.07338356164382</v>
      </c>
    </row>
    <row r="47" spans="1:5" s="99" customFormat="1" ht="15" outlineLevel="1" x14ac:dyDescent="0.25">
      <c r="A47" s="95" t="s">
        <v>57</v>
      </c>
      <c r="B47" s="96" t="s">
        <v>58</v>
      </c>
      <c r="C47" s="97">
        <v>564000</v>
      </c>
      <c r="D47" s="97">
        <v>392004.96</v>
      </c>
      <c r="E47" s="98">
        <v>69.50442553191489</v>
      </c>
    </row>
    <row r="48" spans="1:5" s="104" customFormat="1" ht="15" outlineLevel="2" x14ac:dyDescent="0.25">
      <c r="A48" s="100" t="s">
        <v>59</v>
      </c>
      <c r="B48" s="101" t="s">
        <v>60</v>
      </c>
      <c r="C48" s="102">
        <v>0</v>
      </c>
      <c r="D48" s="102">
        <v>-11400</v>
      </c>
      <c r="E48" s="103">
        <v>0</v>
      </c>
    </row>
    <row r="49" spans="1:5" s="104" customFormat="1" ht="15" outlineLevel="2" x14ac:dyDescent="0.25">
      <c r="A49" s="100" t="s">
        <v>79</v>
      </c>
      <c r="B49" s="101" t="s">
        <v>80</v>
      </c>
      <c r="C49" s="102">
        <v>540000</v>
      </c>
      <c r="D49" s="102">
        <v>379404.96</v>
      </c>
      <c r="E49" s="103">
        <v>70.260177777777784</v>
      </c>
    </row>
    <row r="50" spans="1:5" s="109" customFormat="1" ht="15" outlineLevel="2" x14ac:dyDescent="0.25">
      <c r="A50" s="105" t="s">
        <v>732</v>
      </c>
      <c r="B50" s="106" t="s">
        <v>733</v>
      </c>
      <c r="C50" s="107">
        <v>24000</v>
      </c>
      <c r="D50" s="107">
        <v>24000</v>
      </c>
      <c r="E50" s="108">
        <v>100</v>
      </c>
    </row>
    <row r="51" spans="1:5" s="94" customFormat="1" thickBot="1" x14ac:dyDescent="0.3">
      <c r="A51" s="90" t="s">
        <v>61</v>
      </c>
      <c r="B51" s="91" t="s">
        <v>62</v>
      </c>
      <c r="C51" s="92">
        <v>651681835.63999999</v>
      </c>
      <c r="D51" s="92">
        <v>457326367.89999998</v>
      </c>
      <c r="E51" s="93">
        <f>D51/C51*100</f>
        <v>70.176325760387584</v>
      </c>
    </row>
    <row r="52" spans="1:5" s="99" customFormat="1" ht="38.25" outlineLevel="1" x14ac:dyDescent="0.25">
      <c r="A52" s="95" t="s">
        <v>63</v>
      </c>
      <c r="B52" s="96" t="s">
        <v>64</v>
      </c>
      <c r="C52" s="97">
        <v>651595985.63999999</v>
      </c>
      <c r="D52" s="97">
        <v>468051696.06999999</v>
      </c>
      <c r="E52" s="98">
        <f t="shared" ref="E52:E61" si="0">D52/C52*100</f>
        <v>71.831580670387012</v>
      </c>
    </row>
    <row r="53" spans="1:5" s="104" customFormat="1" ht="25.5" outlineLevel="2" x14ac:dyDescent="0.25">
      <c r="A53" s="100" t="s">
        <v>65</v>
      </c>
      <c r="B53" s="101" t="s">
        <v>66</v>
      </c>
      <c r="C53" s="102">
        <v>90467930.420000002</v>
      </c>
      <c r="D53" s="102">
        <v>77688180.359999999</v>
      </c>
      <c r="E53" s="103">
        <f t="shared" si="0"/>
        <v>85.873723428103602</v>
      </c>
    </row>
    <row r="54" spans="1:5" s="104" customFormat="1" ht="25.5" outlineLevel="2" x14ac:dyDescent="0.25">
      <c r="A54" s="100" t="s">
        <v>67</v>
      </c>
      <c r="B54" s="101" t="s">
        <v>68</v>
      </c>
      <c r="C54" s="102">
        <v>223340368.22</v>
      </c>
      <c r="D54" s="102">
        <v>141154110.66999999</v>
      </c>
      <c r="E54" s="103">
        <f t="shared" si="0"/>
        <v>63.201342325609957</v>
      </c>
    </row>
    <row r="55" spans="1:5" s="104" customFormat="1" ht="25.5" outlineLevel="2" x14ac:dyDescent="0.25">
      <c r="A55" s="100" t="s">
        <v>69</v>
      </c>
      <c r="B55" s="101" t="s">
        <v>70</v>
      </c>
      <c r="C55" s="102">
        <v>302006759</v>
      </c>
      <c r="D55" s="102">
        <v>224631305.03999999</v>
      </c>
      <c r="E55" s="103">
        <f t="shared" si="0"/>
        <v>74.379562160726337</v>
      </c>
    </row>
    <row r="56" spans="1:5" s="104" customFormat="1" ht="15" outlineLevel="2" x14ac:dyDescent="0.25">
      <c r="A56" s="100" t="s">
        <v>71</v>
      </c>
      <c r="B56" s="101" t="s">
        <v>72</v>
      </c>
      <c r="C56" s="102">
        <v>35780928</v>
      </c>
      <c r="D56" s="102">
        <v>24578100</v>
      </c>
      <c r="E56" s="103">
        <f t="shared" si="0"/>
        <v>68.690504617431941</v>
      </c>
    </row>
    <row r="57" spans="1:5" s="99" customFormat="1" ht="25.5" outlineLevel="1" x14ac:dyDescent="0.25">
      <c r="A57" s="95" t="s">
        <v>734</v>
      </c>
      <c r="B57" s="96" t="s">
        <v>494</v>
      </c>
      <c r="C57" s="97">
        <v>0</v>
      </c>
      <c r="D57" s="97">
        <v>-10761578.17</v>
      </c>
      <c r="E57" s="98">
        <v>0</v>
      </c>
    </row>
    <row r="58" spans="1:5" s="104" customFormat="1" ht="25.5" outlineLevel="2" x14ac:dyDescent="0.25">
      <c r="A58" s="100" t="s">
        <v>735</v>
      </c>
      <c r="B58" s="101" t="s">
        <v>736</v>
      </c>
      <c r="C58" s="102">
        <v>0</v>
      </c>
      <c r="D58" s="102">
        <v>-10761578.17</v>
      </c>
      <c r="E58" s="103">
        <v>0</v>
      </c>
    </row>
    <row r="59" spans="1:5" s="99" customFormat="1" ht="15" outlineLevel="1" x14ac:dyDescent="0.25">
      <c r="A59" s="95" t="s">
        <v>81</v>
      </c>
      <c r="B59" s="96" t="s">
        <v>82</v>
      </c>
      <c r="C59" s="97">
        <v>85850</v>
      </c>
      <c r="D59" s="97">
        <v>85850</v>
      </c>
      <c r="E59" s="98">
        <f t="shared" si="0"/>
        <v>100</v>
      </c>
    </row>
    <row r="60" spans="1:5" s="104" customFormat="1" ht="25.5" outlineLevel="2" x14ac:dyDescent="0.25">
      <c r="A60" s="100" t="s">
        <v>495</v>
      </c>
      <c r="B60" s="101" t="s">
        <v>496</v>
      </c>
      <c r="C60" s="102">
        <v>7300</v>
      </c>
      <c r="D60" s="102">
        <v>7300</v>
      </c>
      <c r="E60" s="103">
        <f t="shared" si="0"/>
        <v>100</v>
      </c>
    </row>
    <row r="61" spans="1:5" s="104" customFormat="1" ht="25.5" outlineLevel="2" x14ac:dyDescent="0.25">
      <c r="A61" s="100" t="s">
        <v>644</v>
      </c>
      <c r="B61" s="101" t="s">
        <v>645</v>
      </c>
      <c r="C61" s="102">
        <v>1600</v>
      </c>
      <c r="D61" s="102">
        <v>1600</v>
      </c>
      <c r="E61" s="103">
        <f t="shared" si="0"/>
        <v>100</v>
      </c>
    </row>
    <row r="62" spans="1:5" s="99" customFormat="1" ht="63.75" outlineLevel="1" x14ac:dyDescent="0.25">
      <c r="A62" s="95" t="s">
        <v>618</v>
      </c>
      <c r="B62" s="96" t="s">
        <v>619</v>
      </c>
      <c r="C62" s="97">
        <v>0</v>
      </c>
      <c r="D62" s="97">
        <v>103799.69</v>
      </c>
      <c r="E62" s="98">
        <v>0</v>
      </c>
    </row>
    <row r="63" spans="1:5" s="104" customFormat="1" ht="79.5" customHeight="1" outlineLevel="2" x14ac:dyDescent="0.25">
      <c r="A63" s="100" t="s">
        <v>620</v>
      </c>
      <c r="B63" s="101" t="s">
        <v>621</v>
      </c>
      <c r="C63" s="102">
        <v>0</v>
      </c>
      <c r="D63" s="102">
        <v>103799.69</v>
      </c>
      <c r="E63" s="103">
        <v>0</v>
      </c>
    </row>
    <row r="64" spans="1:5" s="99" customFormat="1" ht="38.25" outlineLevel="1" x14ac:dyDescent="0.25">
      <c r="A64" s="95" t="s">
        <v>632</v>
      </c>
      <c r="B64" s="96" t="s">
        <v>497</v>
      </c>
      <c r="C64" s="97">
        <v>0</v>
      </c>
      <c r="D64" s="97">
        <v>-153399.69</v>
      </c>
      <c r="E64" s="98">
        <v>0</v>
      </c>
    </row>
    <row r="65" spans="1:5" s="104" customFormat="1" ht="51" outlineLevel="2" x14ac:dyDescent="0.25">
      <c r="A65" s="100" t="s">
        <v>633</v>
      </c>
      <c r="B65" s="101" t="s">
        <v>622</v>
      </c>
      <c r="C65" s="102">
        <v>0</v>
      </c>
      <c r="D65" s="102">
        <v>-153399.69</v>
      </c>
      <c r="E65" s="103">
        <v>0</v>
      </c>
    </row>
    <row r="66" spans="1:5" s="99" customFormat="1" ht="6.75" customHeight="1" thickBot="1" x14ac:dyDescent="0.3">
      <c r="A66" s="110"/>
      <c r="B66" s="111"/>
      <c r="C66" s="111"/>
      <c r="D66" s="111"/>
      <c r="E66" s="112"/>
    </row>
    <row r="67" spans="1:5" s="99" customFormat="1" thickBot="1" x14ac:dyDescent="0.3">
      <c r="A67" s="113" t="s">
        <v>73</v>
      </c>
      <c r="B67" s="114"/>
      <c r="C67" s="115">
        <f>C13+C51</f>
        <v>1050877679.64</v>
      </c>
      <c r="D67" s="115">
        <f>D13+D51</f>
        <v>764247580.46000004</v>
      </c>
      <c r="E67" s="116">
        <f>D67/C67*100</f>
        <v>72.724694345188581</v>
      </c>
    </row>
    <row r="68" spans="1:5" s="99" customFormat="1" ht="15" x14ac:dyDescent="0.25">
      <c r="A68" s="117"/>
      <c r="B68" s="117"/>
      <c r="C68" s="117"/>
      <c r="D68" s="117"/>
      <c r="E68" s="117"/>
    </row>
    <row r="69" spans="1:5" s="94" customFormat="1" ht="15" x14ac:dyDescent="0.25"/>
    <row r="70" spans="1:5" s="94" customFormat="1" ht="15" x14ac:dyDescent="0.25"/>
    <row r="71" spans="1:5" s="94" customFormat="1" ht="15" x14ac:dyDescent="0.25"/>
    <row r="72" spans="1:5" s="94" customFormat="1" ht="15" x14ac:dyDescent="0.25"/>
    <row r="73" spans="1:5" s="94" customFormat="1" ht="15" x14ac:dyDescent="0.25"/>
    <row r="74" spans="1:5" s="94" customFormat="1" ht="15" x14ac:dyDescent="0.25"/>
    <row r="75" spans="1:5" s="94" customFormat="1" ht="15" x14ac:dyDescent="0.25"/>
    <row r="76" spans="1:5" s="94" customFormat="1" ht="15" x14ac:dyDescent="0.25"/>
    <row r="77" spans="1:5" s="94" customFormat="1" ht="15" x14ac:dyDescent="0.25"/>
    <row r="78" spans="1:5" s="94" customFormat="1" ht="15" x14ac:dyDescent="0.25"/>
    <row r="79" spans="1:5" s="94" customFormat="1" ht="15" x14ac:dyDescent="0.25"/>
    <row r="80" spans="1:5" s="94" customFormat="1" ht="15" x14ac:dyDescent="0.25"/>
    <row r="81" s="94" customFormat="1" ht="15" x14ac:dyDescent="0.25"/>
    <row r="82" s="94" customFormat="1" ht="15" x14ac:dyDescent="0.25"/>
    <row r="83" s="94" customFormat="1" ht="15" x14ac:dyDescent="0.25"/>
    <row r="84" s="94" customFormat="1" ht="15" x14ac:dyDescent="0.25"/>
    <row r="85" s="94" customFormat="1" ht="15" x14ac:dyDescent="0.25"/>
    <row r="86" s="94" customFormat="1" ht="15" x14ac:dyDescent="0.25"/>
    <row r="87" s="94" customFormat="1" ht="15" x14ac:dyDescent="0.25"/>
    <row r="88" s="94" customFormat="1" ht="15" x14ac:dyDescent="0.25"/>
    <row r="89" s="94" customFormat="1" ht="15" x14ac:dyDescent="0.25"/>
    <row r="90" s="94" customFormat="1" ht="15" x14ac:dyDescent="0.25"/>
    <row r="91" s="94" customFormat="1" ht="15" x14ac:dyDescent="0.25"/>
    <row r="92" s="94" customFormat="1" ht="15" x14ac:dyDescent="0.25"/>
    <row r="93" s="94" customFormat="1" ht="15" x14ac:dyDescent="0.25"/>
    <row r="94" s="94" customFormat="1" ht="15" x14ac:dyDescent="0.25"/>
    <row r="95" s="94" customFormat="1" ht="15" x14ac:dyDescent="0.25"/>
    <row r="96" s="94" customFormat="1" ht="15" x14ac:dyDescent="0.25"/>
    <row r="97" s="94" customFormat="1" ht="15" x14ac:dyDescent="0.25"/>
    <row r="98" s="94" customFormat="1" ht="15" x14ac:dyDescent="0.25"/>
    <row r="99" s="94" customFormat="1" ht="15" x14ac:dyDescent="0.25"/>
    <row r="100" s="94" customFormat="1" ht="15" x14ac:dyDescent="0.25"/>
    <row r="101" s="94" customFormat="1" ht="15" x14ac:dyDescent="0.25"/>
    <row r="102" s="94" customFormat="1" ht="15" x14ac:dyDescent="0.25"/>
    <row r="103" s="94" customFormat="1" ht="15" x14ac:dyDescent="0.25"/>
    <row r="104" s="94" customFormat="1" ht="15" x14ac:dyDescent="0.25"/>
    <row r="105" s="94" customFormat="1" ht="15" x14ac:dyDescent="0.25"/>
    <row r="106" s="94" customFormat="1" ht="15" x14ac:dyDescent="0.25"/>
    <row r="107" s="94" customFormat="1" ht="15" x14ac:dyDescent="0.25"/>
    <row r="108" s="94" customFormat="1" ht="15" x14ac:dyDescent="0.25"/>
    <row r="109" s="94" customFormat="1" ht="15" x14ac:dyDescent="0.25"/>
    <row r="110" s="94" customFormat="1" ht="15" x14ac:dyDescent="0.25"/>
    <row r="111" s="94" customFormat="1" ht="15" x14ac:dyDescent="0.25"/>
    <row r="112" s="94" customFormat="1" ht="15" x14ac:dyDescent="0.25"/>
    <row r="113" s="94" customFormat="1" ht="15" x14ac:dyDescent="0.25"/>
    <row r="114" s="94" customFormat="1" ht="15" x14ac:dyDescent="0.25"/>
    <row r="115" s="94" customFormat="1" ht="15" x14ac:dyDescent="0.25"/>
    <row r="116" s="94" customFormat="1" ht="15" x14ac:dyDescent="0.25"/>
    <row r="117" s="94" customFormat="1" ht="15" x14ac:dyDescent="0.25"/>
    <row r="118" s="94" customFormat="1" ht="15" x14ac:dyDescent="0.25"/>
    <row r="119" s="94" customFormat="1" ht="15" x14ac:dyDescent="0.25"/>
    <row r="120" s="94" customFormat="1" ht="15" x14ac:dyDescent="0.25"/>
    <row r="121" s="94" customFormat="1" ht="15" x14ac:dyDescent="0.25"/>
    <row r="122" s="94" customFormat="1" ht="15" x14ac:dyDescent="0.25"/>
    <row r="123" s="94" customFormat="1" ht="15" x14ac:dyDescent="0.25"/>
    <row r="124" s="94" customFormat="1" ht="15" x14ac:dyDescent="0.25"/>
    <row r="125" s="94" customFormat="1" ht="15" x14ac:dyDescent="0.25"/>
    <row r="126" s="94" customFormat="1" ht="15" x14ac:dyDescent="0.25"/>
    <row r="127" s="94" customFormat="1" ht="15" x14ac:dyDescent="0.25"/>
    <row r="128" s="94" customFormat="1" ht="15" x14ac:dyDescent="0.25"/>
    <row r="129" s="94" customFormat="1" ht="15" x14ac:dyDescent="0.25"/>
    <row r="130" s="94" customFormat="1" ht="15" x14ac:dyDescent="0.25"/>
    <row r="131" s="94" customFormat="1" ht="15" x14ac:dyDescent="0.25"/>
    <row r="132" s="94" customFormat="1" ht="15" x14ac:dyDescent="0.25"/>
    <row r="133" s="94" customFormat="1" ht="15" x14ac:dyDescent="0.25"/>
    <row r="134" s="94" customFormat="1" ht="15" x14ac:dyDescent="0.25"/>
    <row r="135" s="94" customFormat="1" ht="15" x14ac:dyDescent="0.25"/>
    <row r="136" s="94" customFormat="1" ht="15" x14ac:dyDescent="0.25"/>
    <row r="137" s="94" customFormat="1" ht="15" x14ac:dyDescent="0.25"/>
    <row r="138" s="94" customFormat="1" ht="15" x14ac:dyDescent="0.25"/>
    <row r="139" s="94" customFormat="1" ht="15" x14ac:dyDescent="0.25"/>
    <row r="140" s="94" customFormat="1" ht="15" x14ac:dyDescent="0.25"/>
    <row r="141" s="94" customFormat="1" ht="15" x14ac:dyDescent="0.25"/>
    <row r="142" s="94" customFormat="1" ht="15" x14ac:dyDescent="0.25"/>
    <row r="143" s="94" customFormat="1" ht="15" x14ac:dyDescent="0.25"/>
    <row r="144" s="94" customFormat="1" ht="15" x14ac:dyDescent="0.25"/>
    <row r="145" s="94" customFormat="1" ht="15" x14ac:dyDescent="0.25"/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6"/>
  <sheetViews>
    <sheetView view="pageBreakPreview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17" style="1" customWidth="1"/>
    <col min="2" max="2" width="60.42578125" style="1" customWidth="1"/>
    <col min="3" max="4" width="18.7109375" style="1" customWidth="1"/>
    <col min="5" max="5" width="16.7109375" style="1" customWidth="1"/>
    <col min="6" max="6" width="14.285156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62"/>
      <c r="D1" s="65"/>
      <c r="E1" s="62" t="str">
        <f>'Доходная часть'!E1</f>
        <v>УТВЕРЖДЕНО</v>
      </c>
    </row>
    <row r="2" spans="1:5" ht="15.75" customHeight="1" x14ac:dyDescent="0.25">
      <c r="A2" s="128" t="str">
        <f>'Доходная часть'!A2:E2</f>
        <v>постановлением администрации</v>
      </c>
      <c r="B2" s="128"/>
      <c r="C2" s="128"/>
      <c r="D2" s="128"/>
      <c r="E2" s="128"/>
    </row>
    <row r="3" spans="1:5" ht="15.75" customHeight="1" x14ac:dyDescent="0.25">
      <c r="A3" s="128" t="str">
        <f>'Доходная часть'!A3:E3</f>
        <v>муниципального района "Княжпогостский"</v>
      </c>
      <c r="B3" s="128"/>
      <c r="C3" s="128"/>
      <c r="D3" s="128"/>
      <c r="E3" s="128"/>
    </row>
    <row r="4" spans="1:5" ht="15.75" customHeight="1" x14ac:dyDescent="0.25">
      <c r="A4" s="128" t="str">
        <f>'Доходная часть'!A4:E4</f>
        <v>от 7 октября 2024 г. № 22</v>
      </c>
      <c r="B4" s="128"/>
      <c r="C4" s="128"/>
      <c r="D4" s="128"/>
      <c r="E4" s="128"/>
    </row>
    <row r="5" spans="1:5" ht="15.75" customHeight="1" x14ac:dyDescent="0.25">
      <c r="A5" s="80"/>
      <c r="B5" s="80"/>
      <c r="C5" s="80"/>
      <c r="D5" s="128" t="s">
        <v>844</v>
      </c>
      <c r="E5" s="128"/>
    </row>
    <row r="6" spans="1:5" ht="15.75" customHeight="1" x14ac:dyDescent="0.25">
      <c r="A6" s="128" t="str">
        <f>'Доходная часть'!A5:E5</f>
        <v xml:space="preserve">                                                                                             </v>
      </c>
      <c r="B6" s="128"/>
      <c r="C6" s="128"/>
      <c r="D6" s="128"/>
      <c r="E6" s="128"/>
    </row>
    <row r="7" spans="1:5" ht="18" customHeight="1" x14ac:dyDescent="0.25">
      <c r="A7" s="129" t="str">
        <f>'Доходная часть'!A7:E7</f>
        <v xml:space="preserve">Отчет об исполнении консолидированного бюджета муниципального района "Княжпогостский" </v>
      </c>
      <c r="B7" s="129"/>
      <c r="C7" s="129"/>
      <c r="D7" s="129"/>
      <c r="E7" s="129"/>
    </row>
    <row r="8" spans="1:5" ht="18" customHeight="1" x14ac:dyDescent="0.25">
      <c r="A8" s="129" t="s">
        <v>373</v>
      </c>
      <c r="B8" s="129"/>
      <c r="C8" s="129"/>
      <c r="D8" s="129"/>
      <c r="E8" s="129"/>
    </row>
    <row r="9" spans="1:5" ht="12.75" customHeight="1" x14ac:dyDescent="0.25">
      <c r="A9" s="129" t="str">
        <f>'Доходная часть'!A9:E9</f>
        <v xml:space="preserve"> </v>
      </c>
      <c r="B9" s="129"/>
      <c r="C9" s="129"/>
      <c r="D9" s="129"/>
      <c r="E9" s="129"/>
    </row>
    <row r="10" spans="1:5" ht="15.75" customHeight="1" x14ac:dyDescent="0.25">
      <c r="A10" s="132" t="s">
        <v>374</v>
      </c>
      <c r="B10" s="132"/>
      <c r="C10" s="132"/>
      <c r="D10" s="132"/>
      <c r="E10" s="132"/>
    </row>
    <row r="11" spans="1:5" ht="31.5" x14ac:dyDescent="0.25">
      <c r="A11" s="2" t="s">
        <v>83</v>
      </c>
      <c r="B11" s="3" t="s">
        <v>84</v>
      </c>
      <c r="C11" s="3" t="s">
        <v>75</v>
      </c>
      <c r="D11" s="3" t="s">
        <v>239</v>
      </c>
      <c r="E11" s="4" t="s">
        <v>74</v>
      </c>
    </row>
    <row r="12" spans="1:5" s="11" customFormat="1" x14ac:dyDescent="0.25">
      <c r="A12" s="76" t="s">
        <v>0</v>
      </c>
      <c r="B12" s="77" t="s">
        <v>1</v>
      </c>
      <c r="C12" s="77" t="s">
        <v>2</v>
      </c>
      <c r="D12" s="77" t="s">
        <v>3</v>
      </c>
      <c r="E12" s="78" t="s">
        <v>4</v>
      </c>
    </row>
    <row r="13" spans="1:5" s="94" customFormat="1" thickBot="1" x14ac:dyDescent="0.3">
      <c r="A13" s="90" t="s">
        <v>240</v>
      </c>
      <c r="B13" s="91" t="s">
        <v>241</v>
      </c>
      <c r="C13" s="92">
        <v>2338753.39</v>
      </c>
      <c r="D13" s="92">
        <v>630293.12</v>
      </c>
      <c r="E13" s="93">
        <v>26.949960722451372</v>
      </c>
    </row>
    <row r="14" spans="1:5" s="99" customFormat="1" ht="15" outlineLevel="1" x14ac:dyDescent="0.25">
      <c r="A14" s="95" t="s">
        <v>520</v>
      </c>
      <c r="B14" s="96" t="s">
        <v>521</v>
      </c>
      <c r="C14" s="97">
        <v>2338753.39</v>
      </c>
      <c r="D14" s="97">
        <v>630293.12</v>
      </c>
      <c r="E14" s="98">
        <v>26.949960722451372</v>
      </c>
    </row>
    <row r="15" spans="1:5" s="104" customFormat="1" ht="38.25" outlineLevel="2" x14ac:dyDescent="0.25">
      <c r="A15" s="100" t="s">
        <v>522</v>
      </c>
      <c r="B15" s="101" t="s">
        <v>523</v>
      </c>
      <c r="C15" s="102">
        <v>2338753.39</v>
      </c>
      <c r="D15" s="102">
        <v>630293.12</v>
      </c>
      <c r="E15" s="103">
        <v>26.949960722451372</v>
      </c>
    </row>
    <row r="16" spans="1:5" s="94" customFormat="1" ht="30.75" thickBot="1" x14ac:dyDescent="0.3">
      <c r="A16" s="90" t="s">
        <v>242</v>
      </c>
      <c r="B16" s="91" t="s">
        <v>243</v>
      </c>
      <c r="C16" s="92">
        <v>86628627.030000001</v>
      </c>
      <c r="D16" s="92">
        <v>64300079.93</v>
      </c>
      <c r="E16" s="93">
        <v>74.224978664076602</v>
      </c>
    </row>
    <row r="17" spans="1:5" s="99" customFormat="1" ht="38.25" outlineLevel="1" x14ac:dyDescent="0.25">
      <c r="A17" s="95" t="s">
        <v>376</v>
      </c>
      <c r="B17" s="96" t="s">
        <v>377</v>
      </c>
      <c r="C17" s="97">
        <v>86628627.030000001</v>
      </c>
      <c r="D17" s="97">
        <v>64300079.93</v>
      </c>
      <c r="E17" s="98">
        <v>74.224978664076602</v>
      </c>
    </row>
    <row r="18" spans="1:5" s="104" customFormat="1" ht="25.5" outlineLevel="2" x14ac:dyDescent="0.25">
      <c r="A18" s="100" t="s">
        <v>85</v>
      </c>
      <c r="B18" s="101" t="s">
        <v>86</v>
      </c>
      <c r="C18" s="102">
        <v>9712184.7100000009</v>
      </c>
      <c r="D18" s="102">
        <v>6362603.6900000004</v>
      </c>
      <c r="E18" s="103">
        <v>65.511559756980773</v>
      </c>
    </row>
    <row r="19" spans="1:5" s="104" customFormat="1" ht="25.5" outlineLevel="2" x14ac:dyDescent="0.25">
      <c r="A19" s="100" t="s">
        <v>590</v>
      </c>
      <c r="B19" s="101" t="s">
        <v>591</v>
      </c>
      <c r="C19" s="102">
        <v>2357000</v>
      </c>
      <c r="D19" s="102">
        <v>1250077.1499999999</v>
      </c>
      <c r="E19" s="103">
        <v>53.036790411540096</v>
      </c>
    </row>
    <row r="20" spans="1:5" s="104" customFormat="1" ht="25.5" outlineLevel="2" x14ac:dyDescent="0.25">
      <c r="A20" s="100" t="s">
        <v>244</v>
      </c>
      <c r="B20" s="101" t="s">
        <v>86</v>
      </c>
      <c r="C20" s="102">
        <v>11794229.050000001</v>
      </c>
      <c r="D20" s="102">
        <v>9447446.7899999991</v>
      </c>
      <c r="E20" s="103">
        <v>80.102283497707717</v>
      </c>
    </row>
    <row r="21" spans="1:5" s="104" customFormat="1" ht="25.5" outlineLevel="2" x14ac:dyDescent="0.25">
      <c r="A21" s="100" t="s">
        <v>498</v>
      </c>
      <c r="B21" s="101" t="s">
        <v>737</v>
      </c>
      <c r="C21" s="102">
        <v>11216861.68</v>
      </c>
      <c r="D21" s="102">
        <v>11127192.26</v>
      </c>
      <c r="E21" s="103">
        <v>99.200583705512898</v>
      </c>
    </row>
    <row r="22" spans="1:5" s="104" customFormat="1" ht="25.5" outlineLevel="2" x14ac:dyDescent="0.25">
      <c r="A22" s="100" t="s">
        <v>738</v>
      </c>
      <c r="B22" s="101" t="s">
        <v>739</v>
      </c>
      <c r="C22" s="102">
        <v>1119075.8999999999</v>
      </c>
      <c r="D22" s="102">
        <v>1119075.8999999999</v>
      </c>
      <c r="E22" s="103">
        <v>100</v>
      </c>
    </row>
    <row r="23" spans="1:5" s="104" customFormat="1" ht="15" outlineLevel="2" x14ac:dyDescent="0.25">
      <c r="A23" s="100" t="s">
        <v>87</v>
      </c>
      <c r="B23" s="101" t="s">
        <v>88</v>
      </c>
      <c r="C23" s="102">
        <v>126218.02</v>
      </c>
      <c r="D23" s="102">
        <v>0</v>
      </c>
      <c r="E23" s="103">
        <v>0</v>
      </c>
    </row>
    <row r="24" spans="1:5" s="104" customFormat="1" ht="15" outlineLevel="2" x14ac:dyDescent="0.25">
      <c r="A24" s="100" t="s">
        <v>89</v>
      </c>
      <c r="B24" s="101" t="s">
        <v>88</v>
      </c>
      <c r="C24" s="102">
        <v>1573781.98</v>
      </c>
      <c r="D24" s="102">
        <v>1132534.71</v>
      </c>
      <c r="E24" s="103">
        <v>71.962617719132865</v>
      </c>
    </row>
    <row r="25" spans="1:5" s="104" customFormat="1" ht="25.5" outlineLevel="2" x14ac:dyDescent="0.25">
      <c r="A25" s="100" t="s">
        <v>647</v>
      </c>
      <c r="B25" s="101" t="s">
        <v>648</v>
      </c>
      <c r="C25" s="102">
        <v>6983331.4000000004</v>
      </c>
      <c r="D25" s="102">
        <v>4702880.54</v>
      </c>
      <c r="E25" s="103">
        <v>67.344370052379304</v>
      </c>
    </row>
    <row r="26" spans="1:5" s="104" customFormat="1" ht="38.25" outlineLevel="2" x14ac:dyDescent="0.25">
      <c r="A26" s="100" t="s">
        <v>740</v>
      </c>
      <c r="B26" s="101" t="s">
        <v>741</v>
      </c>
      <c r="C26" s="102">
        <v>31500</v>
      </c>
      <c r="D26" s="102">
        <v>31500</v>
      </c>
      <c r="E26" s="103">
        <v>100</v>
      </c>
    </row>
    <row r="27" spans="1:5" s="104" customFormat="1" ht="15" outlineLevel="2" x14ac:dyDescent="0.25">
      <c r="A27" s="100" t="s">
        <v>742</v>
      </c>
      <c r="B27" s="101" t="s">
        <v>743</v>
      </c>
      <c r="C27" s="102">
        <v>4622530.42</v>
      </c>
      <c r="D27" s="102">
        <v>4622530.42</v>
      </c>
      <c r="E27" s="103">
        <v>100</v>
      </c>
    </row>
    <row r="28" spans="1:5" s="104" customFormat="1" ht="38.25" outlineLevel="2" x14ac:dyDescent="0.25">
      <c r="A28" s="100" t="s">
        <v>499</v>
      </c>
      <c r="B28" s="101" t="s">
        <v>500</v>
      </c>
      <c r="C28" s="102">
        <v>4452556</v>
      </c>
      <c r="D28" s="102">
        <v>4452556</v>
      </c>
      <c r="E28" s="103">
        <v>100</v>
      </c>
    </row>
    <row r="29" spans="1:5" s="104" customFormat="1" ht="15" outlineLevel="2" x14ac:dyDescent="0.25">
      <c r="A29" s="100" t="s">
        <v>90</v>
      </c>
      <c r="B29" s="101" t="s">
        <v>91</v>
      </c>
      <c r="C29" s="102">
        <v>5292000</v>
      </c>
      <c r="D29" s="102">
        <v>4781578.5</v>
      </c>
      <c r="E29" s="103">
        <v>90.354846938775509</v>
      </c>
    </row>
    <row r="30" spans="1:5" s="104" customFormat="1" ht="25.5" outlineLevel="2" x14ac:dyDescent="0.25">
      <c r="A30" s="100" t="s">
        <v>649</v>
      </c>
      <c r="B30" s="101" t="s">
        <v>650</v>
      </c>
      <c r="C30" s="102">
        <v>2034838.08</v>
      </c>
      <c r="D30" s="102">
        <v>692375.85</v>
      </c>
      <c r="E30" s="103">
        <v>34.026090665651388</v>
      </c>
    </row>
    <row r="31" spans="1:5" s="104" customFormat="1" ht="25.5" outlineLevel="2" x14ac:dyDescent="0.25">
      <c r="A31" s="100" t="s">
        <v>800</v>
      </c>
      <c r="B31" s="101" t="s">
        <v>801</v>
      </c>
      <c r="C31" s="102">
        <v>1708000</v>
      </c>
      <c r="D31" s="102">
        <v>0</v>
      </c>
      <c r="E31" s="103">
        <v>0</v>
      </c>
    </row>
    <row r="32" spans="1:5" s="104" customFormat="1" ht="38.25" outlineLevel="2" x14ac:dyDescent="0.25">
      <c r="A32" s="100" t="s">
        <v>501</v>
      </c>
      <c r="B32" s="101" t="s">
        <v>502</v>
      </c>
      <c r="C32" s="102">
        <v>15120719.039999999</v>
      </c>
      <c r="D32" s="102">
        <v>9432495.2400000002</v>
      </c>
      <c r="E32" s="103">
        <v>62.381261202245049</v>
      </c>
    </row>
    <row r="33" spans="1:5" s="104" customFormat="1" ht="15" outlineLevel="2" x14ac:dyDescent="0.25">
      <c r="A33" s="100" t="s">
        <v>651</v>
      </c>
      <c r="B33" s="101" t="s">
        <v>652</v>
      </c>
      <c r="C33" s="102">
        <v>2497178</v>
      </c>
      <c r="D33" s="102">
        <v>2243944.27</v>
      </c>
      <c r="E33" s="103">
        <v>89.8592038693277</v>
      </c>
    </row>
    <row r="34" spans="1:5" s="104" customFormat="1" ht="15" outlineLevel="2" x14ac:dyDescent="0.25">
      <c r="A34" s="100" t="s">
        <v>653</v>
      </c>
      <c r="B34" s="101" t="s">
        <v>654</v>
      </c>
      <c r="C34" s="102">
        <v>590000</v>
      </c>
      <c r="D34" s="102">
        <v>575000</v>
      </c>
      <c r="E34" s="103">
        <v>97.457627118644069</v>
      </c>
    </row>
    <row r="35" spans="1:5" s="104" customFormat="1" ht="25.5" outlineLevel="2" x14ac:dyDescent="0.25">
      <c r="A35" s="100" t="s">
        <v>592</v>
      </c>
      <c r="B35" s="101" t="s">
        <v>593</v>
      </c>
      <c r="C35" s="102">
        <v>5396622.75</v>
      </c>
      <c r="D35" s="102">
        <v>2326288.61</v>
      </c>
      <c r="E35" s="103">
        <v>43.106378151038996</v>
      </c>
    </row>
    <row r="36" spans="1:5" s="94" customFormat="1" ht="45.75" thickBot="1" x14ac:dyDescent="0.3">
      <c r="A36" s="90" t="s">
        <v>245</v>
      </c>
      <c r="B36" s="91" t="s">
        <v>246</v>
      </c>
      <c r="C36" s="92">
        <f>57581715.33+C45</f>
        <v>58950715.329999998</v>
      </c>
      <c r="D36" s="92">
        <f>23465079.23+D57</f>
        <v>23513357.800000001</v>
      </c>
      <c r="E36" s="93">
        <f>D36/C36*100</f>
        <v>39.886467311507005</v>
      </c>
    </row>
    <row r="37" spans="1:5" s="99" customFormat="1" ht="25.5" outlineLevel="1" x14ac:dyDescent="0.25">
      <c r="A37" s="95" t="s">
        <v>378</v>
      </c>
      <c r="B37" s="96" t="s">
        <v>379</v>
      </c>
      <c r="C37" s="97">
        <v>4054651</v>
      </c>
      <c r="D37" s="97">
        <v>3867278.12</v>
      </c>
      <c r="E37" s="98">
        <v>95.378816080594859</v>
      </c>
    </row>
    <row r="38" spans="1:5" s="104" customFormat="1" ht="53.25" customHeight="1" outlineLevel="2" x14ac:dyDescent="0.25">
      <c r="A38" s="100" t="s">
        <v>503</v>
      </c>
      <c r="B38" s="101" t="s">
        <v>504</v>
      </c>
      <c r="C38" s="102">
        <v>229120</v>
      </c>
      <c r="D38" s="102">
        <v>71747.12</v>
      </c>
      <c r="E38" s="103">
        <v>31.314210893854749</v>
      </c>
    </row>
    <row r="39" spans="1:5" s="104" customFormat="1" ht="25.5" outlineLevel="2" x14ac:dyDescent="0.25">
      <c r="A39" s="100" t="s">
        <v>802</v>
      </c>
      <c r="B39" s="101" t="s">
        <v>803</v>
      </c>
      <c r="C39" s="102">
        <v>30000</v>
      </c>
      <c r="D39" s="102">
        <v>0</v>
      </c>
      <c r="E39" s="103">
        <v>0</v>
      </c>
    </row>
    <row r="40" spans="1:5" s="104" customFormat="1" ht="50.25" customHeight="1" outlineLevel="2" x14ac:dyDescent="0.25">
      <c r="A40" s="100" t="s">
        <v>92</v>
      </c>
      <c r="B40" s="101" t="s">
        <v>93</v>
      </c>
      <c r="C40" s="102">
        <v>2358516</v>
      </c>
      <c r="D40" s="102">
        <v>2358516</v>
      </c>
      <c r="E40" s="103">
        <v>100</v>
      </c>
    </row>
    <row r="41" spans="1:5" s="104" customFormat="1" ht="53.25" customHeight="1" outlineLevel="2" x14ac:dyDescent="0.25">
      <c r="A41" s="100" t="s">
        <v>94</v>
      </c>
      <c r="B41" s="101" t="s">
        <v>93</v>
      </c>
      <c r="C41" s="102">
        <v>1407015</v>
      </c>
      <c r="D41" s="102">
        <v>1407015</v>
      </c>
      <c r="E41" s="103">
        <v>100</v>
      </c>
    </row>
    <row r="42" spans="1:5" s="104" customFormat="1" ht="15" outlineLevel="2" x14ac:dyDescent="0.25">
      <c r="A42" s="100" t="s">
        <v>655</v>
      </c>
      <c r="B42" s="101" t="s">
        <v>656</v>
      </c>
      <c r="C42" s="102">
        <v>30000</v>
      </c>
      <c r="D42" s="102">
        <v>30000</v>
      </c>
      <c r="E42" s="103">
        <v>100</v>
      </c>
    </row>
    <row r="43" spans="1:5" s="99" customFormat="1" ht="25.5" outlineLevel="1" x14ac:dyDescent="0.25">
      <c r="A43" s="95" t="s">
        <v>380</v>
      </c>
      <c r="B43" s="96" t="s">
        <v>381</v>
      </c>
      <c r="C43" s="97">
        <f>44274297.33+C45</f>
        <v>45643297.329999998</v>
      </c>
      <c r="D43" s="97">
        <f>18882667.88+D57</f>
        <v>18930946.449999999</v>
      </c>
      <c r="E43" s="98">
        <f>D43/C43*100</f>
        <v>41.475852003262794</v>
      </c>
    </row>
    <row r="44" spans="1:5" s="104" customFormat="1" ht="25.5" outlineLevel="2" x14ac:dyDescent="0.25">
      <c r="A44" s="100" t="s">
        <v>657</v>
      </c>
      <c r="B44" s="101" t="s">
        <v>658</v>
      </c>
      <c r="C44" s="102">
        <v>23262863.149999999</v>
      </c>
      <c r="D44" s="102">
        <v>5199203.08</v>
      </c>
      <c r="E44" s="103">
        <v>22.349798674717302</v>
      </c>
    </row>
    <row r="45" spans="1:5" s="104" customFormat="1" ht="63.75" outlineLevel="2" x14ac:dyDescent="0.25">
      <c r="A45" s="100" t="s">
        <v>835</v>
      </c>
      <c r="B45" s="101" t="s">
        <v>836</v>
      </c>
      <c r="C45" s="102">
        <v>1369000</v>
      </c>
      <c r="D45" s="102">
        <v>0</v>
      </c>
      <c r="E45" s="103">
        <f>D45/C45*0</f>
        <v>0</v>
      </c>
    </row>
    <row r="46" spans="1:5" s="104" customFormat="1" ht="15" outlineLevel="2" x14ac:dyDescent="0.25">
      <c r="A46" s="100" t="s">
        <v>659</v>
      </c>
      <c r="B46" s="101" t="s">
        <v>660</v>
      </c>
      <c r="C46" s="102">
        <v>2693432.44</v>
      </c>
      <c r="D46" s="102">
        <v>52432.44</v>
      </c>
      <c r="E46" s="103">
        <v>1.9466773779556914</v>
      </c>
    </row>
    <row r="47" spans="1:5" s="104" customFormat="1" ht="15" outlineLevel="2" x14ac:dyDescent="0.25">
      <c r="A47" s="100" t="s">
        <v>661</v>
      </c>
      <c r="B47" s="101" t="s">
        <v>662</v>
      </c>
      <c r="C47" s="102">
        <v>714000</v>
      </c>
      <c r="D47" s="102">
        <v>254706.03</v>
      </c>
      <c r="E47" s="103">
        <v>35.673113445378149</v>
      </c>
    </row>
    <row r="48" spans="1:5" s="104" customFormat="1" ht="25.5" outlineLevel="2" x14ac:dyDescent="0.25">
      <c r="A48" s="100" t="s">
        <v>594</v>
      </c>
      <c r="B48" s="101" t="s">
        <v>595</v>
      </c>
      <c r="C48" s="102">
        <v>5512119.5700000003</v>
      </c>
      <c r="D48" s="102">
        <v>4786571.08</v>
      </c>
      <c r="E48" s="103">
        <v>86.837214236990874</v>
      </c>
    </row>
    <row r="49" spans="1:5" s="104" customFormat="1" ht="25.5" outlineLevel="2" x14ac:dyDescent="0.25">
      <c r="A49" s="100" t="s">
        <v>804</v>
      </c>
      <c r="B49" s="101" t="s">
        <v>805</v>
      </c>
      <c r="C49" s="102">
        <v>616000</v>
      </c>
      <c r="D49" s="102">
        <v>243311.48</v>
      </c>
      <c r="E49" s="103">
        <v>39.498616883116881</v>
      </c>
    </row>
    <row r="50" spans="1:5" s="104" customFormat="1" ht="25.5" outlineLevel="2" x14ac:dyDescent="0.25">
      <c r="A50" s="100" t="s">
        <v>744</v>
      </c>
      <c r="B50" s="101" t="s">
        <v>745</v>
      </c>
      <c r="C50" s="102">
        <v>320000</v>
      </c>
      <c r="D50" s="102">
        <v>320000</v>
      </c>
      <c r="E50" s="103">
        <v>100</v>
      </c>
    </row>
    <row r="51" spans="1:5" s="104" customFormat="1" ht="15" outlineLevel="2" x14ac:dyDescent="0.25">
      <c r="A51" s="100" t="s">
        <v>95</v>
      </c>
      <c r="B51" s="101" t="s">
        <v>96</v>
      </c>
      <c r="C51" s="102">
        <v>2379927.89</v>
      </c>
      <c r="D51" s="102">
        <v>1872057.86</v>
      </c>
      <c r="E51" s="103">
        <v>78.660276551488295</v>
      </c>
    </row>
    <row r="52" spans="1:5" s="104" customFormat="1" ht="25.5" outlineLevel="2" x14ac:dyDescent="0.25">
      <c r="A52" s="100" t="s">
        <v>663</v>
      </c>
      <c r="B52" s="101" t="s">
        <v>664</v>
      </c>
      <c r="C52" s="102">
        <v>1126267.03</v>
      </c>
      <c r="D52" s="102">
        <v>644201.48</v>
      </c>
      <c r="E52" s="103">
        <v>57.197934667411864</v>
      </c>
    </row>
    <row r="53" spans="1:5" s="104" customFormat="1" ht="38.25" outlineLevel="2" x14ac:dyDescent="0.25">
      <c r="A53" s="100" t="s">
        <v>596</v>
      </c>
      <c r="B53" s="101" t="s">
        <v>597</v>
      </c>
      <c r="C53" s="102">
        <v>2001047.44</v>
      </c>
      <c r="D53" s="102">
        <v>1511150</v>
      </c>
      <c r="E53" s="103">
        <v>75.517949739362507</v>
      </c>
    </row>
    <row r="54" spans="1:5" s="104" customFormat="1" ht="38.25" outlineLevel="2" x14ac:dyDescent="0.25">
      <c r="A54" s="100" t="s">
        <v>806</v>
      </c>
      <c r="B54" s="101" t="s">
        <v>807</v>
      </c>
      <c r="C54" s="102">
        <v>64000</v>
      </c>
      <c r="D54" s="102">
        <v>0</v>
      </c>
      <c r="E54" s="103">
        <v>0</v>
      </c>
    </row>
    <row r="55" spans="1:5" s="104" customFormat="1" ht="38.25" outlineLevel="2" x14ac:dyDescent="0.25">
      <c r="A55" s="100" t="s">
        <v>598</v>
      </c>
      <c r="B55" s="101" t="s">
        <v>665</v>
      </c>
      <c r="C55" s="102">
        <v>1028785.81</v>
      </c>
      <c r="D55" s="102">
        <v>473000</v>
      </c>
      <c r="E55" s="103">
        <v>45.976528389325274</v>
      </c>
    </row>
    <row r="56" spans="1:5" s="104" customFormat="1" ht="15" outlineLevel="2" x14ac:dyDescent="0.25">
      <c r="A56" s="100" t="s">
        <v>666</v>
      </c>
      <c r="B56" s="101" t="s">
        <v>667</v>
      </c>
      <c r="C56" s="102">
        <v>2360028</v>
      </c>
      <c r="D56" s="102">
        <v>1573352</v>
      </c>
      <c r="E56" s="103">
        <v>66.666666666666671</v>
      </c>
    </row>
    <row r="57" spans="1:5" s="104" customFormat="1" ht="38.25" outlineLevel="2" x14ac:dyDescent="0.25">
      <c r="A57" s="100" t="s">
        <v>838</v>
      </c>
      <c r="B57" s="101" t="s">
        <v>307</v>
      </c>
      <c r="C57" s="102">
        <v>0</v>
      </c>
      <c r="D57" s="102">
        <v>48278.57</v>
      </c>
      <c r="E57" s="103">
        <v>0</v>
      </c>
    </row>
    <row r="58" spans="1:5" s="104" customFormat="1" ht="15" outlineLevel="2" x14ac:dyDescent="0.25">
      <c r="A58" s="100" t="s">
        <v>746</v>
      </c>
      <c r="B58" s="101" t="s">
        <v>747</v>
      </c>
      <c r="C58" s="102">
        <v>120000</v>
      </c>
      <c r="D58" s="102">
        <v>0</v>
      </c>
      <c r="E58" s="103">
        <v>0</v>
      </c>
    </row>
    <row r="59" spans="1:5" s="104" customFormat="1" ht="25.5" outlineLevel="2" x14ac:dyDescent="0.25">
      <c r="A59" s="100" t="s">
        <v>599</v>
      </c>
      <c r="B59" s="101" t="s">
        <v>600</v>
      </c>
      <c r="C59" s="102">
        <v>370826</v>
      </c>
      <c r="D59" s="102">
        <v>247682.43</v>
      </c>
      <c r="E59" s="103">
        <v>66.79208847276081</v>
      </c>
    </row>
    <row r="60" spans="1:5" s="104" customFormat="1" ht="25.5" outlineLevel="2" x14ac:dyDescent="0.25">
      <c r="A60" s="100" t="s">
        <v>668</v>
      </c>
      <c r="B60" s="101" t="s">
        <v>669</v>
      </c>
      <c r="C60" s="102">
        <v>1705000</v>
      </c>
      <c r="D60" s="102">
        <v>1705000</v>
      </c>
      <c r="E60" s="103">
        <v>100</v>
      </c>
    </row>
    <row r="61" spans="1:5" s="99" customFormat="1" ht="15" outlineLevel="1" x14ac:dyDescent="0.25">
      <c r="A61" s="95" t="s">
        <v>382</v>
      </c>
      <c r="B61" s="96" t="s">
        <v>383</v>
      </c>
      <c r="C61" s="97">
        <v>191816</v>
      </c>
      <c r="D61" s="97">
        <v>0</v>
      </c>
      <c r="E61" s="98">
        <v>0</v>
      </c>
    </row>
    <row r="62" spans="1:5" s="104" customFormat="1" ht="25.5" outlineLevel="2" x14ac:dyDescent="0.25">
      <c r="A62" s="100" t="s">
        <v>808</v>
      </c>
      <c r="B62" s="101" t="s">
        <v>809</v>
      </c>
      <c r="C62" s="102">
        <v>190000</v>
      </c>
      <c r="D62" s="102">
        <v>0</v>
      </c>
      <c r="E62" s="103">
        <v>0</v>
      </c>
    </row>
    <row r="63" spans="1:5" s="104" customFormat="1" ht="25.5" outlineLevel="2" x14ac:dyDescent="0.25">
      <c r="A63" s="100" t="s">
        <v>230</v>
      </c>
      <c r="B63" s="101" t="s">
        <v>180</v>
      </c>
      <c r="C63" s="102">
        <v>1816</v>
      </c>
      <c r="D63" s="102">
        <v>0</v>
      </c>
      <c r="E63" s="103">
        <v>0</v>
      </c>
    </row>
    <row r="64" spans="1:5" s="99" customFormat="1" ht="15" outlineLevel="1" x14ac:dyDescent="0.25">
      <c r="A64" s="95" t="s">
        <v>601</v>
      </c>
      <c r="B64" s="96" t="s">
        <v>602</v>
      </c>
      <c r="C64" s="97">
        <v>7249123</v>
      </c>
      <c r="D64" s="97">
        <v>0</v>
      </c>
      <c r="E64" s="98">
        <v>0</v>
      </c>
    </row>
    <row r="65" spans="1:5" s="104" customFormat="1" ht="25.5" outlineLevel="2" x14ac:dyDescent="0.25">
      <c r="A65" s="100" t="s">
        <v>603</v>
      </c>
      <c r="B65" s="101" t="s">
        <v>165</v>
      </c>
      <c r="C65" s="102">
        <v>7249123</v>
      </c>
      <c r="D65" s="102">
        <v>0</v>
      </c>
      <c r="E65" s="103">
        <v>0</v>
      </c>
    </row>
    <row r="66" spans="1:5" s="99" customFormat="1" ht="15" outlineLevel="1" x14ac:dyDescent="0.25">
      <c r="A66" s="95" t="s">
        <v>384</v>
      </c>
      <c r="B66" s="96" t="s">
        <v>385</v>
      </c>
      <c r="C66" s="97">
        <v>1811828</v>
      </c>
      <c r="D66" s="97">
        <v>715133.23</v>
      </c>
      <c r="E66" s="98">
        <v>39.470260422070972</v>
      </c>
    </row>
    <row r="67" spans="1:5" s="104" customFormat="1" ht="51" outlineLevel="2" x14ac:dyDescent="0.25">
      <c r="A67" s="100" t="s">
        <v>247</v>
      </c>
      <c r="B67" s="101" t="s">
        <v>248</v>
      </c>
      <c r="C67" s="102">
        <v>1811828</v>
      </c>
      <c r="D67" s="102">
        <v>715133.23</v>
      </c>
      <c r="E67" s="103">
        <v>39.470260422070972</v>
      </c>
    </row>
    <row r="68" spans="1:5" s="94" customFormat="1" ht="30.75" thickBot="1" x14ac:dyDescent="0.3">
      <c r="A68" s="90" t="s">
        <v>249</v>
      </c>
      <c r="B68" s="91" t="s">
        <v>250</v>
      </c>
      <c r="C68" s="92">
        <v>516113367.08999997</v>
      </c>
      <c r="D68" s="92">
        <v>343183964.27999997</v>
      </c>
      <c r="E68" s="93">
        <v>66.493911253446669</v>
      </c>
    </row>
    <row r="69" spans="1:5" s="99" customFormat="1" ht="25.5" outlineLevel="1" x14ac:dyDescent="0.25">
      <c r="A69" s="95" t="s">
        <v>386</v>
      </c>
      <c r="B69" s="96" t="s">
        <v>387</v>
      </c>
      <c r="C69" s="97">
        <v>157498986.22</v>
      </c>
      <c r="D69" s="97">
        <v>103523731.77</v>
      </c>
      <c r="E69" s="98">
        <v>65.729776587510528</v>
      </c>
    </row>
    <row r="70" spans="1:5" s="104" customFormat="1" ht="25.5" outlineLevel="2" x14ac:dyDescent="0.25">
      <c r="A70" s="100" t="s">
        <v>97</v>
      </c>
      <c r="B70" s="101" t="s">
        <v>98</v>
      </c>
      <c r="C70" s="102">
        <v>25064937.809999999</v>
      </c>
      <c r="D70" s="102">
        <v>17400559.550000001</v>
      </c>
      <c r="E70" s="103">
        <v>69.421913917766872</v>
      </c>
    </row>
    <row r="71" spans="1:5" s="104" customFormat="1" ht="38.25" outlineLevel="2" x14ac:dyDescent="0.25">
      <c r="A71" s="100" t="s">
        <v>99</v>
      </c>
      <c r="B71" s="101" t="s">
        <v>100</v>
      </c>
      <c r="C71" s="102">
        <v>107546500</v>
      </c>
      <c r="D71" s="102">
        <v>72746738</v>
      </c>
      <c r="E71" s="103">
        <v>67.642125034287488</v>
      </c>
    </row>
    <row r="72" spans="1:5" s="104" customFormat="1" ht="38.25" outlineLevel="2" x14ac:dyDescent="0.25">
      <c r="A72" s="100" t="s">
        <v>485</v>
      </c>
      <c r="B72" s="101" t="s">
        <v>252</v>
      </c>
      <c r="C72" s="102">
        <v>1578888.88</v>
      </c>
      <c r="D72" s="102">
        <v>1578888.88</v>
      </c>
      <c r="E72" s="103">
        <v>100</v>
      </c>
    </row>
    <row r="73" spans="1:5" s="104" customFormat="1" ht="25.5" outlineLevel="2" x14ac:dyDescent="0.25">
      <c r="A73" s="100" t="s">
        <v>670</v>
      </c>
      <c r="B73" s="101" t="s">
        <v>658</v>
      </c>
      <c r="C73" s="102">
        <v>20256823</v>
      </c>
      <c r="D73" s="102">
        <v>9508917.4100000001</v>
      </c>
      <c r="E73" s="103">
        <v>46.941800350430071</v>
      </c>
    </row>
    <row r="74" spans="1:5" s="104" customFormat="1" ht="63.75" outlineLevel="2" x14ac:dyDescent="0.25">
      <c r="A74" s="100" t="s">
        <v>101</v>
      </c>
      <c r="B74" s="101" t="s">
        <v>102</v>
      </c>
      <c r="C74" s="102">
        <v>1872200</v>
      </c>
      <c r="D74" s="102">
        <v>1108991.3999999999</v>
      </c>
      <c r="E74" s="103">
        <v>59.234665099882491</v>
      </c>
    </row>
    <row r="75" spans="1:5" s="104" customFormat="1" ht="25.5" outlineLevel="2" x14ac:dyDescent="0.25">
      <c r="A75" s="100" t="s">
        <v>810</v>
      </c>
      <c r="B75" s="101" t="s">
        <v>811</v>
      </c>
      <c r="C75" s="102">
        <v>700000</v>
      </c>
      <c r="D75" s="102">
        <v>700000</v>
      </c>
      <c r="E75" s="103">
        <v>100</v>
      </c>
    </row>
    <row r="76" spans="1:5" s="104" customFormat="1" ht="27" customHeight="1" outlineLevel="2" x14ac:dyDescent="0.25">
      <c r="A76" s="100" t="s">
        <v>388</v>
      </c>
      <c r="B76" s="101" t="s">
        <v>108</v>
      </c>
      <c r="C76" s="102">
        <v>479636.53</v>
      </c>
      <c r="D76" s="102">
        <v>479636.53</v>
      </c>
      <c r="E76" s="103">
        <v>100</v>
      </c>
    </row>
    <row r="77" spans="1:5" s="99" customFormat="1" ht="25.5" outlineLevel="1" x14ac:dyDescent="0.25">
      <c r="A77" s="95" t="s">
        <v>389</v>
      </c>
      <c r="B77" s="96" t="s">
        <v>390</v>
      </c>
      <c r="C77" s="97">
        <v>303364154.56</v>
      </c>
      <c r="D77" s="97">
        <v>204902014.97</v>
      </c>
      <c r="E77" s="98">
        <v>67.543251860850305</v>
      </c>
    </row>
    <row r="78" spans="1:5" s="104" customFormat="1" ht="25.5" outlineLevel="2" x14ac:dyDescent="0.25">
      <c r="A78" s="100" t="s">
        <v>103</v>
      </c>
      <c r="B78" s="101" t="s">
        <v>104</v>
      </c>
      <c r="C78" s="102">
        <v>24807889.32</v>
      </c>
      <c r="D78" s="102">
        <v>14781090.210000001</v>
      </c>
      <c r="E78" s="103">
        <v>59.582216041586243</v>
      </c>
    </row>
    <row r="79" spans="1:5" s="104" customFormat="1" ht="38.25" outlineLevel="2" x14ac:dyDescent="0.25">
      <c r="A79" s="100" t="s">
        <v>105</v>
      </c>
      <c r="B79" s="101" t="s">
        <v>100</v>
      </c>
      <c r="C79" s="102">
        <v>205042000</v>
      </c>
      <c r="D79" s="102">
        <v>141016262</v>
      </c>
      <c r="E79" s="103">
        <v>68.77433013724017</v>
      </c>
    </row>
    <row r="80" spans="1:5" s="104" customFormat="1" ht="38.25" outlineLevel="2" x14ac:dyDescent="0.25">
      <c r="A80" s="100" t="s">
        <v>251</v>
      </c>
      <c r="B80" s="101" t="s">
        <v>252</v>
      </c>
      <c r="C80" s="102">
        <v>1928080.81</v>
      </c>
      <c r="D80" s="102">
        <v>1928080.81</v>
      </c>
      <c r="E80" s="103">
        <v>100</v>
      </c>
    </row>
    <row r="81" spans="1:5" s="104" customFormat="1" ht="25.5" outlineLevel="2" x14ac:dyDescent="0.25">
      <c r="A81" s="100" t="s">
        <v>671</v>
      </c>
      <c r="B81" s="101" t="s">
        <v>658</v>
      </c>
      <c r="C81" s="102">
        <v>23572380</v>
      </c>
      <c r="D81" s="102">
        <v>13908484.49</v>
      </c>
      <c r="E81" s="103">
        <v>59.00331018760091</v>
      </c>
    </row>
    <row r="82" spans="1:5" s="104" customFormat="1" ht="63.75" outlineLevel="2" x14ac:dyDescent="0.25">
      <c r="A82" s="100" t="s">
        <v>106</v>
      </c>
      <c r="B82" s="101" t="s">
        <v>102</v>
      </c>
      <c r="C82" s="102">
        <v>303400</v>
      </c>
      <c r="D82" s="102">
        <v>102541.24</v>
      </c>
      <c r="E82" s="103">
        <v>33.797376400791038</v>
      </c>
    </row>
    <row r="83" spans="1:5" s="104" customFormat="1" ht="27" customHeight="1" outlineLevel="2" x14ac:dyDescent="0.25">
      <c r="A83" s="100" t="s">
        <v>107</v>
      </c>
      <c r="B83" s="101" t="s">
        <v>108</v>
      </c>
      <c r="C83" s="102">
        <v>1374696.81</v>
      </c>
      <c r="D83" s="102">
        <v>1374696.81</v>
      </c>
      <c r="E83" s="103">
        <v>100</v>
      </c>
    </row>
    <row r="84" spans="1:5" s="104" customFormat="1" ht="15" outlineLevel="2" x14ac:dyDescent="0.25">
      <c r="A84" s="100" t="s">
        <v>748</v>
      </c>
      <c r="B84" s="101" t="s">
        <v>749</v>
      </c>
      <c r="C84" s="102">
        <v>70310</v>
      </c>
      <c r="D84" s="102">
        <v>70310</v>
      </c>
      <c r="E84" s="103">
        <v>100</v>
      </c>
    </row>
    <row r="85" spans="1:5" s="104" customFormat="1" ht="25.5" outlineLevel="2" x14ac:dyDescent="0.25">
      <c r="A85" s="100" t="s">
        <v>812</v>
      </c>
      <c r="B85" s="101" t="s">
        <v>813</v>
      </c>
      <c r="C85" s="102">
        <v>1231300</v>
      </c>
      <c r="D85" s="102">
        <v>1231300</v>
      </c>
      <c r="E85" s="103">
        <v>100</v>
      </c>
    </row>
    <row r="86" spans="1:5" s="104" customFormat="1" ht="51" outlineLevel="2" x14ac:dyDescent="0.25">
      <c r="A86" s="100" t="s">
        <v>814</v>
      </c>
      <c r="B86" s="101" t="s">
        <v>815</v>
      </c>
      <c r="C86" s="102">
        <v>265800</v>
      </c>
      <c r="D86" s="102">
        <v>66500</v>
      </c>
      <c r="E86" s="103">
        <v>25.018811136192625</v>
      </c>
    </row>
    <row r="87" spans="1:5" s="104" customFormat="1" ht="76.5" outlineLevel="2" x14ac:dyDescent="0.25">
      <c r="A87" s="100" t="s">
        <v>672</v>
      </c>
      <c r="B87" s="101" t="s">
        <v>673</v>
      </c>
      <c r="C87" s="102">
        <v>29179600</v>
      </c>
      <c r="D87" s="102">
        <v>18899600</v>
      </c>
      <c r="E87" s="103">
        <v>64.769907743766197</v>
      </c>
    </row>
    <row r="88" spans="1:5" s="104" customFormat="1" ht="15" outlineLevel="2" x14ac:dyDescent="0.25">
      <c r="A88" s="100" t="s">
        <v>623</v>
      </c>
      <c r="B88" s="101" t="s">
        <v>624</v>
      </c>
      <c r="C88" s="102">
        <v>29900</v>
      </c>
      <c r="D88" s="102">
        <v>29900</v>
      </c>
      <c r="E88" s="103">
        <v>100</v>
      </c>
    </row>
    <row r="89" spans="1:5" s="104" customFormat="1" ht="38.25" outlineLevel="2" x14ac:dyDescent="0.25">
      <c r="A89" s="100" t="s">
        <v>231</v>
      </c>
      <c r="B89" s="101" t="s">
        <v>486</v>
      </c>
      <c r="C89" s="102">
        <v>9402626.2699999996</v>
      </c>
      <c r="D89" s="102">
        <v>6060606.0599999996</v>
      </c>
      <c r="E89" s="103">
        <v>64.456524017517921</v>
      </c>
    </row>
    <row r="90" spans="1:5" s="104" customFormat="1" ht="25.5" outlineLevel="2" x14ac:dyDescent="0.25">
      <c r="A90" s="100" t="s">
        <v>253</v>
      </c>
      <c r="B90" s="101" t="s">
        <v>109</v>
      </c>
      <c r="C90" s="102">
        <v>888888.89</v>
      </c>
      <c r="D90" s="102">
        <v>888888.89</v>
      </c>
      <c r="E90" s="103">
        <v>100</v>
      </c>
    </row>
    <row r="91" spans="1:5" s="104" customFormat="1" ht="26.25" customHeight="1" outlineLevel="2" x14ac:dyDescent="0.25">
      <c r="A91" s="100" t="s">
        <v>674</v>
      </c>
      <c r="B91" s="101" t="s">
        <v>108</v>
      </c>
      <c r="C91" s="102">
        <v>1908421.12</v>
      </c>
      <c r="D91" s="102">
        <v>1908421.12</v>
      </c>
      <c r="E91" s="103">
        <v>100</v>
      </c>
    </row>
    <row r="92" spans="1:5" s="104" customFormat="1" ht="27.75" customHeight="1" outlineLevel="2" x14ac:dyDescent="0.25">
      <c r="A92" s="100" t="s">
        <v>675</v>
      </c>
      <c r="B92" s="101" t="s">
        <v>108</v>
      </c>
      <c r="C92" s="102">
        <v>1023333.34</v>
      </c>
      <c r="D92" s="102">
        <v>1023333.34</v>
      </c>
      <c r="E92" s="103">
        <v>100</v>
      </c>
    </row>
    <row r="93" spans="1:5" s="104" customFormat="1" ht="38.25" outlineLevel="2" x14ac:dyDescent="0.25">
      <c r="A93" s="100" t="s">
        <v>634</v>
      </c>
      <c r="B93" s="101" t="s">
        <v>635</v>
      </c>
      <c r="C93" s="102">
        <v>2335528</v>
      </c>
      <c r="D93" s="102">
        <v>1612000</v>
      </c>
      <c r="E93" s="103">
        <v>69.02079529768001</v>
      </c>
    </row>
    <row r="94" spans="1:5" s="99" customFormat="1" ht="15" outlineLevel="1" x14ac:dyDescent="0.25">
      <c r="A94" s="95" t="s">
        <v>391</v>
      </c>
      <c r="B94" s="96" t="s">
        <v>392</v>
      </c>
      <c r="C94" s="97">
        <v>30659187.309999999</v>
      </c>
      <c r="D94" s="97">
        <v>18149275.309999999</v>
      </c>
      <c r="E94" s="98">
        <v>59.196857132870953</v>
      </c>
    </row>
    <row r="95" spans="1:5" s="104" customFormat="1" ht="25.5" outlineLevel="2" x14ac:dyDescent="0.25">
      <c r="A95" s="100" t="s">
        <v>110</v>
      </c>
      <c r="B95" s="101" t="s">
        <v>98</v>
      </c>
      <c r="C95" s="102">
        <v>17738753.91</v>
      </c>
      <c r="D95" s="102">
        <v>14302158.720000001</v>
      </c>
      <c r="E95" s="103">
        <v>80.626625706427646</v>
      </c>
    </row>
    <row r="96" spans="1:5" s="104" customFormat="1" ht="38.25" outlineLevel="2" x14ac:dyDescent="0.25">
      <c r="A96" s="100" t="s">
        <v>111</v>
      </c>
      <c r="B96" s="101" t="s">
        <v>252</v>
      </c>
      <c r="C96" s="102">
        <v>10104040.4</v>
      </c>
      <c r="D96" s="102">
        <v>1659393.93</v>
      </c>
      <c r="E96" s="103">
        <v>16.423072991671727</v>
      </c>
    </row>
    <row r="97" spans="1:5" s="104" customFormat="1" ht="25.5" outlineLevel="2" x14ac:dyDescent="0.25">
      <c r="A97" s="100" t="s">
        <v>676</v>
      </c>
      <c r="B97" s="101" t="s">
        <v>658</v>
      </c>
      <c r="C97" s="102">
        <v>2816393</v>
      </c>
      <c r="D97" s="102">
        <v>2187722.66</v>
      </c>
      <c r="E97" s="103">
        <v>77.678174175266022</v>
      </c>
    </row>
    <row r="98" spans="1:5" s="99" customFormat="1" ht="25.5" outlineLevel="1" x14ac:dyDescent="0.25">
      <c r="A98" s="95" t="s">
        <v>393</v>
      </c>
      <c r="B98" s="96" t="s">
        <v>394</v>
      </c>
      <c r="C98" s="97">
        <v>1044285.6</v>
      </c>
      <c r="D98" s="97">
        <v>867635.6</v>
      </c>
      <c r="E98" s="98">
        <v>83.084129475691327</v>
      </c>
    </row>
    <row r="99" spans="1:5" s="104" customFormat="1" ht="15" outlineLevel="2" x14ac:dyDescent="0.25">
      <c r="A99" s="100" t="s">
        <v>112</v>
      </c>
      <c r="B99" s="101" t="s">
        <v>113</v>
      </c>
      <c r="C99" s="102">
        <v>20000</v>
      </c>
      <c r="D99" s="102">
        <v>0</v>
      </c>
      <c r="E99" s="103">
        <v>0</v>
      </c>
    </row>
    <row r="100" spans="1:5" s="104" customFormat="1" ht="15" outlineLevel="2" x14ac:dyDescent="0.25">
      <c r="A100" s="100" t="s">
        <v>114</v>
      </c>
      <c r="B100" s="101" t="s">
        <v>115</v>
      </c>
      <c r="C100" s="102">
        <v>867635.6</v>
      </c>
      <c r="D100" s="102">
        <v>867635.6</v>
      </c>
      <c r="E100" s="103">
        <v>100</v>
      </c>
    </row>
    <row r="101" spans="1:5" s="104" customFormat="1" ht="25.5" outlineLevel="2" x14ac:dyDescent="0.25">
      <c r="A101" s="100" t="s">
        <v>116</v>
      </c>
      <c r="B101" s="101" t="s">
        <v>117</v>
      </c>
      <c r="C101" s="102">
        <v>156650</v>
      </c>
      <c r="D101" s="102">
        <v>0</v>
      </c>
      <c r="E101" s="103">
        <v>0</v>
      </c>
    </row>
    <row r="102" spans="1:5" s="99" customFormat="1" ht="25.5" outlineLevel="1" x14ac:dyDescent="0.25">
      <c r="A102" s="95" t="s">
        <v>395</v>
      </c>
      <c r="B102" s="96" t="s">
        <v>396</v>
      </c>
      <c r="C102" s="97">
        <v>23546753.399999999</v>
      </c>
      <c r="D102" s="97">
        <v>15741306.630000001</v>
      </c>
      <c r="E102" s="98">
        <v>66.851282478713173</v>
      </c>
    </row>
    <row r="103" spans="1:5" s="104" customFormat="1" ht="25.5" outlineLevel="2" x14ac:dyDescent="0.25">
      <c r="A103" s="100" t="s">
        <v>118</v>
      </c>
      <c r="B103" s="101" t="s">
        <v>119</v>
      </c>
      <c r="C103" s="102">
        <v>20913179.07</v>
      </c>
      <c r="D103" s="102">
        <v>13974269.029999999</v>
      </c>
      <c r="E103" s="103">
        <v>66.820395805084075</v>
      </c>
    </row>
    <row r="104" spans="1:5" s="104" customFormat="1" ht="25.5" outlineLevel="2" x14ac:dyDescent="0.25">
      <c r="A104" s="100" t="s">
        <v>524</v>
      </c>
      <c r="B104" s="101" t="s">
        <v>525</v>
      </c>
      <c r="C104" s="102">
        <v>2633574.33</v>
      </c>
      <c r="D104" s="102">
        <v>1767037.6</v>
      </c>
      <c r="E104" s="103">
        <v>67.096553147220263</v>
      </c>
    </row>
    <row r="105" spans="1:5" s="94" customFormat="1" ht="30.75" thickBot="1" x14ac:dyDescent="0.3">
      <c r="A105" s="90" t="s">
        <v>254</v>
      </c>
      <c r="B105" s="91" t="s">
        <v>255</v>
      </c>
      <c r="C105" s="92">
        <v>207895086.72</v>
      </c>
      <c r="D105" s="92">
        <v>130803979.84999999</v>
      </c>
      <c r="E105" s="93">
        <v>62.918264165699661</v>
      </c>
    </row>
    <row r="106" spans="1:5" s="99" customFormat="1" ht="25.5" outlineLevel="1" x14ac:dyDescent="0.25">
      <c r="A106" s="95" t="s">
        <v>397</v>
      </c>
      <c r="B106" s="96" t="s">
        <v>398</v>
      </c>
      <c r="C106" s="97">
        <v>76174987.450000003</v>
      </c>
      <c r="D106" s="97">
        <v>43396688.399999999</v>
      </c>
      <c r="E106" s="98">
        <v>56.969734886382312</v>
      </c>
    </row>
    <row r="107" spans="1:5" s="104" customFormat="1" ht="25.5" outlineLevel="2" x14ac:dyDescent="0.25">
      <c r="A107" s="100" t="s">
        <v>750</v>
      </c>
      <c r="B107" s="101" t="s">
        <v>751</v>
      </c>
      <c r="C107" s="102">
        <v>474940.58</v>
      </c>
      <c r="D107" s="102">
        <v>474940.58</v>
      </c>
      <c r="E107" s="103">
        <v>100</v>
      </c>
    </row>
    <row r="108" spans="1:5" s="104" customFormat="1" ht="15" outlineLevel="2" x14ac:dyDescent="0.25">
      <c r="A108" s="100" t="s">
        <v>120</v>
      </c>
      <c r="B108" s="101" t="s">
        <v>121</v>
      </c>
      <c r="C108" s="102">
        <v>11751962.32</v>
      </c>
      <c r="D108" s="102">
        <v>9070290.6300000008</v>
      </c>
      <c r="E108" s="103">
        <v>77.181073109499209</v>
      </c>
    </row>
    <row r="109" spans="1:5" s="104" customFormat="1" ht="38.25" outlineLevel="2" x14ac:dyDescent="0.25">
      <c r="A109" s="100" t="s">
        <v>122</v>
      </c>
      <c r="B109" s="101" t="s">
        <v>252</v>
      </c>
      <c r="C109" s="102">
        <v>8403737.3800000008</v>
      </c>
      <c r="D109" s="102">
        <v>4654848.49</v>
      </c>
      <c r="E109" s="103">
        <v>55.390218417320412</v>
      </c>
    </row>
    <row r="110" spans="1:5" s="104" customFormat="1" ht="25.5" outlineLevel="2" x14ac:dyDescent="0.25">
      <c r="A110" s="100" t="s">
        <v>677</v>
      </c>
      <c r="B110" s="101" t="s">
        <v>658</v>
      </c>
      <c r="C110" s="102">
        <v>1133390.3799999999</v>
      </c>
      <c r="D110" s="102">
        <v>702090.39</v>
      </c>
      <c r="E110" s="103">
        <v>61.946033986983373</v>
      </c>
    </row>
    <row r="111" spans="1:5" s="104" customFormat="1" ht="15" outlineLevel="2" x14ac:dyDescent="0.25">
      <c r="A111" s="100" t="s">
        <v>678</v>
      </c>
      <c r="B111" s="101" t="s">
        <v>679</v>
      </c>
      <c r="C111" s="102">
        <v>54410956.789999999</v>
      </c>
      <c r="D111" s="102">
        <v>28494518.309999999</v>
      </c>
      <c r="E111" s="103">
        <v>52.369081506827882</v>
      </c>
    </row>
    <row r="112" spans="1:5" s="99" customFormat="1" ht="15" outlineLevel="1" x14ac:dyDescent="0.25">
      <c r="A112" s="95" t="s">
        <v>399</v>
      </c>
      <c r="B112" s="96" t="s">
        <v>400</v>
      </c>
      <c r="C112" s="97">
        <v>27814992.059999999</v>
      </c>
      <c r="D112" s="97">
        <v>16619991.93</v>
      </c>
      <c r="E112" s="98">
        <v>59.751920454080476</v>
      </c>
    </row>
    <row r="113" spans="1:5" s="104" customFormat="1" ht="15" outlineLevel="2" x14ac:dyDescent="0.25">
      <c r="A113" s="100" t="s">
        <v>680</v>
      </c>
      <c r="B113" s="101" t="s">
        <v>487</v>
      </c>
      <c r="C113" s="102">
        <v>189764.82</v>
      </c>
      <c r="D113" s="102">
        <v>189764.82</v>
      </c>
      <c r="E113" s="103">
        <v>100</v>
      </c>
    </row>
    <row r="114" spans="1:5" s="104" customFormat="1" ht="15" outlineLevel="2" x14ac:dyDescent="0.25">
      <c r="A114" s="100" t="s">
        <v>123</v>
      </c>
      <c r="B114" s="101" t="s">
        <v>636</v>
      </c>
      <c r="C114" s="102">
        <v>10859989.859999999</v>
      </c>
      <c r="D114" s="102">
        <v>7319857.5700000003</v>
      </c>
      <c r="E114" s="103">
        <v>67.402066340419211</v>
      </c>
    </row>
    <row r="115" spans="1:5" s="104" customFormat="1" ht="38.25" outlineLevel="2" x14ac:dyDescent="0.25">
      <c r="A115" s="100" t="s">
        <v>124</v>
      </c>
      <c r="B115" s="101" t="s">
        <v>256</v>
      </c>
      <c r="C115" s="102">
        <v>15781010.1</v>
      </c>
      <c r="D115" s="102">
        <v>8525252.5199999996</v>
      </c>
      <c r="E115" s="103">
        <v>54.022223330305074</v>
      </c>
    </row>
    <row r="116" spans="1:5" s="104" customFormat="1" ht="25.5" outlineLevel="2" x14ac:dyDescent="0.25">
      <c r="A116" s="100" t="s">
        <v>681</v>
      </c>
      <c r="B116" s="101" t="s">
        <v>658</v>
      </c>
      <c r="C116" s="102">
        <v>984227.28</v>
      </c>
      <c r="D116" s="102">
        <v>585117.02</v>
      </c>
      <c r="E116" s="103">
        <v>59.44938043172305</v>
      </c>
    </row>
    <row r="117" spans="1:5" s="99" customFormat="1" ht="15" outlineLevel="1" x14ac:dyDescent="0.25">
      <c r="A117" s="95" t="s">
        <v>401</v>
      </c>
      <c r="B117" s="96" t="s">
        <v>402</v>
      </c>
      <c r="C117" s="97">
        <v>4721464.3899999997</v>
      </c>
      <c r="D117" s="97">
        <v>2867801.92</v>
      </c>
      <c r="E117" s="98">
        <v>60.739670642734637</v>
      </c>
    </row>
    <row r="118" spans="1:5" s="104" customFormat="1" ht="15" outlineLevel="2" x14ac:dyDescent="0.25">
      <c r="A118" s="100" t="s">
        <v>125</v>
      </c>
      <c r="B118" s="101" t="s">
        <v>637</v>
      </c>
      <c r="C118" s="102">
        <v>1431602.52</v>
      </c>
      <c r="D118" s="102">
        <v>1047799.85</v>
      </c>
      <c r="E118" s="103">
        <v>73.190696115846464</v>
      </c>
    </row>
    <row r="119" spans="1:5" s="104" customFormat="1" ht="38.25" outlineLevel="2" x14ac:dyDescent="0.25">
      <c r="A119" s="100" t="s">
        <v>126</v>
      </c>
      <c r="B119" s="101" t="s">
        <v>256</v>
      </c>
      <c r="C119" s="102">
        <v>2937878.79</v>
      </c>
      <c r="D119" s="102">
        <v>1560606.05</v>
      </c>
      <c r="E119" s="103">
        <v>53.120164634157696</v>
      </c>
    </row>
    <row r="120" spans="1:5" s="104" customFormat="1" ht="25.5" outlineLevel="2" x14ac:dyDescent="0.25">
      <c r="A120" s="100" t="s">
        <v>682</v>
      </c>
      <c r="B120" s="101" t="s">
        <v>658</v>
      </c>
      <c r="C120" s="102">
        <v>351983.08</v>
      </c>
      <c r="D120" s="102">
        <v>259396.02</v>
      </c>
      <c r="E120" s="103">
        <v>73.695593549553578</v>
      </c>
    </row>
    <row r="121" spans="1:5" s="99" customFormat="1" ht="25.5" outlineLevel="1" x14ac:dyDescent="0.25">
      <c r="A121" s="95" t="s">
        <v>403</v>
      </c>
      <c r="B121" s="96" t="s">
        <v>404</v>
      </c>
      <c r="C121" s="97">
        <v>42845852.350000001</v>
      </c>
      <c r="D121" s="97">
        <v>29133493.350000001</v>
      </c>
      <c r="E121" s="98">
        <v>67.996064384514455</v>
      </c>
    </row>
    <row r="122" spans="1:5" s="104" customFormat="1" ht="15" outlineLevel="2" x14ac:dyDescent="0.25">
      <c r="A122" s="100" t="s">
        <v>127</v>
      </c>
      <c r="B122" s="101" t="s">
        <v>128</v>
      </c>
      <c r="C122" s="102">
        <v>15141786.699999999</v>
      </c>
      <c r="D122" s="102">
        <v>11425745.33</v>
      </c>
      <c r="E122" s="103">
        <v>75.458369321765701</v>
      </c>
    </row>
    <row r="123" spans="1:5" s="104" customFormat="1" ht="38.25" outlineLevel="2" x14ac:dyDescent="0.25">
      <c r="A123" s="100" t="s">
        <v>129</v>
      </c>
      <c r="B123" s="101" t="s">
        <v>256</v>
      </c>
      <c r="C123" s="102">
        <v>17288989.899999999</v>
      </c>
      <c r="D123" s="102">
        <v>8876767.6699999999</v>
      </c>
      <c r="E123" s="103">
        <v>51.343471893635616</v>
      </c>
    </row>
    <row r="124" spans="1:5" s="104" customFormat="1" ht="25.5" outlineLevel="2" x14ac:dyDescent="0.25">
      <c r="A124" s="100" t="s">
        <v>683</v>
      </c>
      <c r="B124" s="101" t="s">
        <v>658</v>
      </c>
      <c r="C124" s="102">
        <v>4831727.2699999996</v>
      </c>
      <c r="D124" s="102">
        <v>3502631.87</v>
      </c>
      <c r="E124" s="103">
        <v>72.492333988875984</v>
      </c>
    </row>
    <row r="125" spans="1:5" s="104" customFormat="1" ht="15" outlineLevel="2" x14ac:dyDescent="0.25">
      <c r="A125" s="100" t="s">
        <v>130</v>
      </c>
      <c r="B125" s="101" t="s">
        <v>131</v>
      </c>
      <c r="C125" s="102">
        <v>530000</v>
      </c>
      <c r="D125" s="102">
        <v>275000</v>
      </c>
      <c r="E125" s="103">
        <v>51.886792452830186</v>
      </c>
    </row>
    <row r="126" spans="1:5" s="104" customFormat="1" ht="25.5" outlineLevel="2" x14ac:dyDescent="0.25">
      <c r="A126" s="100" t="s">
        <v>684</v>
      </c>
      <c r="B126" s="101" t="s">
        <v>685</v>
      </c>
      <c r="C126" s="102">
        <v>295000</v>
      </c>
      <c r="D126" s="102">
        <v>295000</v>
      </c>
      <c r="E126" s="103">
        <v>100</v>
      </c>
    </row>
    <row r="127" spans="1:5" s="104" customFormat="1" ht="51" outlineLevel="2" x14ac:dyDescent="0.25">
      <c r="A127" s="100" t="s">
        <v>132</v>
      </c>
      <c r="B127" s="101" t="s">
        <v>257</v>
      </c>
      <c r="C127" s="102">
        <v>1110536.19</v>
      </c>
      <c r="D127" s="102">
        <v>1110536.19</v>
      </c>
      <c r="E127" s="103">
        <v>100</v>
      </c>
    </row>
    <row r="128" spans="1:5" s="104" customFormat="1" ht="25.5" outlineLevel="2" x14ac:dyDescent="0.25">
      <c r="A128" s="100" t="s">
        <v>625</v>
      </c>
      <c r="B128" s="101" t="s">
        <v>626</v>
      </c>
      <c r="C128" s="102">
        <v>273755.28999999998</v>
      </c>
      <c r="D128" s="102">
        <v>273755.28999999998</v>
      </c>
      <c r="E128" s="103">
        <v>100</v>
      </c>
    </row>
    <row r="129" spans="1:5" s="104" customFormat="1" ht="25.5" outlineLevel="2" x14ac:dyDescent="0.25">
      <c r="A129" s="100" t="s">
        <v>752</v>
      </c>
      <c r="B129" s="101" t="s">
        <v>753</v>
      </c>
      <c r="C129" s="102">
        <v>1126000</v>
      </c>
      <c r="D129" s="102">
        <v>1126000</v>
      </c>
      <c r="E129" s="103">
        <v>100</v>
      </c>
    </row>
    <row r="130" spans="1:5" s="104" customFormat="1" ht="25.5" outlineLevel="2" x14ac:dyDescent="0.25">
      <c r="A130" s="100" t="s">
        <v>754</v>
      </c>
      <c r="B130" s="101" t="s">
        <v>755</v>
      </c>
      <c r="C130" s="102">
        <v>24000</v>
      </c>
      <c r="D130" s="102">
        <v>24000</v>
      </c>
      <c r="E130" s="103">
        <v>100</v>
      </c>
    </row>
    <row r="131" spans="1:5" s="104" customFormat="1" ht="25.5" outlineLevel="2" x14ac:dyDescent="0.25">
      <c r="A131" s="100" t="s">
        <v>258</v>
      </c>
      <c r="B131" s="101" t="s">
        <v>133</v>
      </c>
      <c r="C131" s="102">
        <v>2224057</v>
      </c>
      <c r="D131" s="102">
        <v>2224057</v>
      </c>
      <c r="E131" s="103">
        <v>100</v>
      </c>
    </row>
    <row r="132" spans="1:5" s="99" customFormat="1" ht="25.5" outlineLevel="1" x14ac:dyDescent="0.25">
      <c r="A132" s="95" t="s">
        <v>405</v>
      </c>
      <c r="B132" s="96" t="s">
        <v>406</v>
      </c>
      <c r="C132" s="97">
        <v>7958416.5800000001</v>
      </c>
      <c r="D132" s="97">
        <v>5055457.6399999997</v>
      </c>
      <c r="E132" s="98">
        <v>63.523410582761926</v>
      </c>
    </row>
    <row r="133" spans="1:5" s="104" customFormat="1" ht="15" outlineLevel="2" x14ac:dyDescent="0.25">
      <c r="A133" s="100" t="s">
        <v>134</v>
      </c>
      <c r="B133" s="101" t="s">
        <v>135</v>
      </c>
      <c r="C133" s="102">
        <v>5644887.9000000004</v>
      </c>
      <c r="D133" s="102">
        <v>3664337.33</v>
      </c>
      <c r="E133" s="103">
        <v>64.914262159218438</v>
      </c>
    </row>
    <row r="134" spans="1:5" s="104" customFormat="1" ht="25.5" outlineLevel="2" x14ac:dyDescent="0.25">
      <c r="A134" s="100" t="s">
        <v>526</v>
      </c>
      <c r="B134" s="101" t="s">
        <v>525</v>
      </c>
      <c r="C134" s="102">
        <v>2313528.6800000002</v>
      </c>
      <c r="D134" s="102">
        <v>1391120.31</v>
      </c>
      <c r="E134" s="103">
        <v>60.129806128013939</v>
      </c>
    </row>
    <row r="135" spans="1:5" s="99" customFormat="1" ht="25.5" outlineLevel="1" x14ac:dyDescent="0.25">
      <c r="A135" s="95" t="s">
        <v>407</v>
      </c>
      <c r="B135" s="96" t="s">
        <v>408</v>
      </c>
      <c r="C135" s="97">
        <v>41810300.079999998</v>
      </c>
      <c r="D135" s="97">
        <v>29338737.850000001</v>
      </c>
      <c r="E135" s="98">
        <v>70.17107696874487</v>
      </c>
    </row>
    <row r="136" spans="1:5" s="104" customFormat="1" ht="15" outlineLevel="2" x14ac:dyDescent="0.25">
      <c r="A136" s="100" t="s">
        <v>136</v>
      </c>
      <c r="B136" s="101" t="s">
        <v>137</v>
      </c>
      <c r="C136" s="102">
        <v>25924542.510000002</v>
      </c>
      <c r="D136" s="102">
        <v>17821119.899999999</v>
      </c>
      <c r="E136" s="103">
        <v>68.742273438868878</v>
      </c>
    </row>
    <row r="137" spans="1:5" s="104" customFormat="1" ht="38.25" outlineLevel="2" x14ac:dyDescent="0.25">
      <c r="A137" s="100" t="s">
        <v>138</v>
      </c>
      <c r="B137" s="101" t="s">
        <v>256</v>
      </c>
      <c r="C137" s="102">
        <v>15805757.57</v>
      </c>
      <c r="D137" s="102">
        <v>11480808.09</v>
      </c>
      <c r="E137" s="103">
        <v>72.636873235301678</v>
      </c>
    </row>
    <row r="138" spans="1:5" s="104" customFormat="1" ht="25.5" outlineLevel="2" x14ac:dyDescent="0.25">
      <c r="A138" s="100" t="s">
        <v>686</v>
      </c>
      <c r="B138" s="101" t="s">
        <v>658</v>
      </c>
      <c r="C138" s="102">
        <v>80000</v>
      </c>
      <c r="D138" s="102">
        <v>36809.86</v>
      </c>
      <c r="E138" s="103">
        <v>46.012324999999997</v>
      </c>
    </row>
    <row r="139" spans="1:5" s="99" customFormat="1" ht="25.5" outlineLevel="1" x14ac:dyDescent="0.25">
      <c r="A139" s="95" t="s">
        <v>409</v>
      </c>
      <c r="B139" s="96" t="s">
        <v>410</v>
      </c>
      <c r="C139" s="97">
        <v>6569073.8099999996</v>
      </c>
      <c r="D139" s="97">
        <v>4391808.76</v>
      </c>
      <c r="E139" s="98">
        <v>66.855829102032885</v>
      </c>
    </row>
    <row r="140" spans="1:5" s="104" customFormat="1" ht="15" outlineLevel="2" x14ac:dyDescent="0.25">
      <c r="A140" s="100" t="s">
        <v>259</v>
      </c>
      <c r="B140" s="101" t="s">
        <v>139</v>
      </c>
      <c r="C140" s="102">
        <v>2201941.2599999998</v>
      </c>
      <c r="D140" s="102">
        <v>1310479.29</v>
      </c>
      <c r="E140" s="103">
        <v>59.514725202070103</v>
      </c>
    </row>
    <row r="141" spans="1:5" s="104" customFormat="1" ht="38.25" outlineLevel="2" x14ac:dyDescent="0.25">
      <c r="A141" s="100" t="s">
        <v>260</v>
      </c>
      <c r="B141" s="101" t="s">
        <v>256</v>
      </c>
      <c r="C141" s="102">
        <v>2949494.95</v>
      </c>
      <c r="D141" s="102">
        <v>1787878.77</v>
      </c>
      <c r="E141" s="103">
        <v>60.616437739620473</v>
      </c>
    </row>
    <row r="142" spans="1:5" s="104" customFormat="1" ht="25.5" outlineLevel="2" x14ac:dyDescent="0.25">
      <c r="A142" s="100" t="s">
        <v>687</v>
      </c>
      <c r="B142" s="101" t="s">
        <v>658</v>
      </c>
      <c r="C142" s="102">
        <v>304192.59999999998</v>
      </c>
      <c r="D142" s="102">
        <v>180005.7</v>
      </c>
      <c r="E142" s="103">
        <v>59.174910895268326</v>
      </c>
    </row>
    <row r="143" spans="1:5" s="104" customFormat="1" ht="25.5" outlineLevel="2" x14ac:dyDescent="0.25">
      <c r="A143" s="100" t="s">
        <v>688</v>
      </c>
      <c r="B143" s="101" t="s">
        <v>133</v>
      </c>
      <c r="C143" s="102">
        <v>1113445</v>
      </c>
      <c r="D143" s="102">
        <v>1113445</v>
      </c>
      <c r="E143" s="103">
        <v>100</v>
      </c>
    </row>
    <row r="144" spans="1:5" s="94" customFormat="1" ht="45.75" thickBot="1" x14ac:dyDescent="0.3">
      <c r="A144" s="90" t="s">
        <v>261</v>
      </c>
      <c r="B144" s="91" t="s">
        <v>262</v>
      </c>
      <c r="C144" s="92">
        <v>38612635.439999998</v>
      </c>
      <c r="D144" s="92">
        <v>27599361.469999999</v>
      </c>
      <c r="E144" s="93">
        <v>71.4775387784305</v>
      </c>
    </row>
    <row r="145" spans="1:5" s="99" customFormat="1" ht="15" outlineLevel="1" x14ac:dyDescent="0.25">
      <c r="A145" s="95" t="s">
        <v>411</v>
      </c>
      <c r="B145" s="96" t="s">
        <v>412</v>
      </c>
      <c r="C145" s="97">
        <v>330000</v>
      </c>
      <c r="D145" s="97">
        <v>250000</v>
      </c>
      <c r="E145" s="98">
        <v>75.757575757575751</v>
      </c>
    </row>
    <row r="146" spans="1:5" s="104" customFormat="1" ht="38.25" outlineLevel="2" x14ac:dyDescent="0.25">
      <c r="A146" s="100" t="s">
        <v>140</v>
      </c>
      <c r="B146" s="101" t="s">
        <v>141</v>
      </c>
      <c r="C146" s="102">
        <v>330000</v>
      </c>
      <c r="D146" s="102">
        <v>250000</v>
      </c>
      <c r="E146" s="103">
        <v>75.757575757575751</v>
      </c>
    </row>
    <row r="147" spans="1:5" s="99" customFormat="1" ht="15" outlineLevel="1" x14ac:dyDescent="0.25">
      <c r="A147" s="95" t="s">
        <v>413</v>
      </c>
      <c r="B147" s="96" t="s">
        <v>414</v>
      </c>
      <c r="C147" s="97">
        <v>1100000</v>
      </c>
      <c r="D147" s="97">
        <v>880420.3</v>
      </c>
      <c r="E147" s="98">
        <v>80.038209090909092</v>
      </c>
    </row>
    <row r="148" spans="1:5" s="104" customFormat="1" ht="25.5" outlineLevel="2" x14ac:dyDescent="0.25">
      <c r="A148" s="100" t="s">
        <v>142</v>
      </c>
      <c r="B148" s="101" t="s">
        <v>143</v>
      </c>
      <c r="C148" s="102">
        <v>1100000</v>
      </c>
      <c r="D148" s="102">
        <v>880420.3</v>
      </c>
      <c r="E148" s="103">
        <v>80.038209090909092</v>
      </c>
    </row>
    <row r="149" spans="1:5" s="99" customFormat="1" ht="15" outlineLevel="1" x14ac:dyDescent="0.25">
      <c r="A149" s="95" t="s">
        <v>415</v>
      </c>
      <c r="B149" s="96" t="s">
        <v>416</v>
      </c>
      <c r="C149" s="97">
        <v>4605256.49</v>
      </c>
      <c r="D149" s="97">
        <v>3481428.72</v>
      </c>
      <c r="E149" s="98">
        <v>75.59684737559536</v>
      </c>
    </row>
    <row r="150" spans="1:5" s="104" customFormat="1" ht="15" outlineLevel="2" x14ac:dyDescent="0.25">
      <c r="A150" s="100" t="s">
        <v>144</v>
      </c>
      <c r="B150" s="101" t="s">
        <v>638</v>
      </c>
      <c r="C150" s="102">
        <v>4134875</v>
      </c>
      <c r="D150" s="102">
        <v>3081079.6</v>
      </c>
      <c r="E150" s="103">
        <v>74.514455696967872</v>
      </c>
    </row>
    <row r="151" spans="1:5" s="104" customFormat="1" ht="25.5" outlineLevel="2" x14ac:dyDescent="0.25">
      <c r="A151" s="100" t="s">
        <v>689</v>
      </c>
      <c r="B151" s="101" t="s">
        <v>658</v>
      </c>
      <c r="C151" s="102">
        <v>274724.52</v>
      </c>
      <c r="D151" s="102">
        <v>204692.15</v>
      </c>
      <c r="E151" s="103">
        <v>74.508147288782226</v>
      </c>
    </row>
    <row r="152" spans="1:5" s="104" customFormat="1" ht="25.5" outlineLevel="2" x14ac:dyDescent="0.25">
      <c r="A152" s="100" t="s">
        <v>816</v>
      </c>
      <c r="B152" s="101" t="s">
        <v>817</v>
      </c>
      <c r="C152" s="102">
        <v>195656.97</v>
      </c>
      <c r="D152" s="102">
        <v>195656.97</v>
      </c>
      <c r="E152" s="103">
        <v>100</v>
      </c>
    </row>
    <row r="153" spans="1:5" s="99" customFormat="1" ht="25.5" outlineLevel="1" x14ac:dyDescent="0.25">
      <c r="A153" s="95" t="s">
        <v>690</v>
      </c>
      <c r="B153" s="96" t="s">
        <v>691</v>
      </c>
      <c r="C153" s="97">
        <v>32577378.949999999</v>
      </c>
      <c r="D153" s="97">
        <v>22987512.449999999</v>
      </c>
      <c r="E153" s="98">
        <v>70.562805206893415</v>
      </c>
    </row>
    <row r="154" spans="1:5" s="104" customFormat="1" ht="15" outlineLevel="2" x14ac:dyDescent="0.25">
      <c r="A154" s="100" t="s">
        <v>692</v>
      </c>
      <c r="B154" s="101" t="s">
        <v>693</v>
      </c>
      <c r="C154" s="102">
        <v>22787183.079999998</v>
      </c>
      <c r="D154" s="102">
        <v>16752659.66</v>
      </c>
      <c r="E154" s="103">
        <v>73.51790522411514</v>
      </c>
    </row>
    <row r="155" spans="1:5" s="104" customFormat="1" ht="38.25" outlineLevel="2" x14ac:dyDescent="0.25">
      <c r="A155" s="100" t="s">
        <v>694</v>
      </c>
      <c r="B155" s="101" t="s">
        <v>252</v>
      </c>
      <c r="C155" s="102">
        <v>1015656.57</v>
      </c>
      <c r="D155" s="102">
        <v>770606.06</v>
      </c>
      <c r="E155" s="103">
        <v>75.87269976503967</v>
      </c>
    </row>
    <row r="156" spans="1:5" s="104" customFormat="1" ht="25.5" outlineLevel="2" x14ac:dyDescent="0.25">
      <c r="A156" s="100" t="s">
        <v>695</v>
      </c>
      <c r="B156" s="101" t="s">
        <v>658</v>
      </c>
      <c r="C156" s="102">
        <v>8774539.3000000007</v>
      </c>
      <c r="D156" s="102">
        <v>5464246.7300000004</v>
      </c>
      <c r="E156" s="103">
        <v>62.273887473499606</v>
      </c>
    </row>
    <row r="157" spans="1:5" s="94" customFormat="1" ht="30.75" thickBot="1" x14ac:dyDescent="0.3">
      <c r="A157" s="90" t="s">
        <v>263</v>
      </c>
      <c r="B157" s="91" t="s">
        <v>264</v>
      </c>
      <c r="C157" s="92">
        <f>96344920.62+C171</f>
        <v>96364920.620000005</v>
      </c>
      <c r="D157" s="92">
        <v>62116419.859999999</v>
      </c>
      <c r="E157" s="93">
        <f>D157/C157*100</f>
        <v>64.459576638833525</v>
      </c>
    </row>
    <row r="158" spans="1:5" s="99" customFormat="1" ht="15" outlineLevel="1" x14ac:dyDescent="0.25">
      <c r="A158" s="95" t="s">
        <v>417</v>
      </c>
      <c r="B158" s="96" t="s">
        <v>418</v>
      </c>
      <c r="C158" s="97">
        <v>18858146.010000002</v>
      </c>
      <c r="D158" s="97">
        <v>12298748.74</v>
      </c>
      <c r="E158" s="98">
        <v>65.21716786728814</v>
      </c>
    </row>
    <row r="159" spans="1:5" s="104" customFormat="1" ht="15" outlineLevel="2" x14ac:dyDescent="0.25">
      <c r="A159" s="100" t="s">
        <v>265</v>
      </c>
      <c r="B159" s="101" t="s">
        <v>147</v>
      </c>
      <c r="C159" s="102">
        <v>7786581.7999999998</v>
      </c>
      <c r="D159" s="102">
        <v>4975762.9800000004</v>
      </c>
      <c r="E159" s="103">
        <v>63.901762131362958</v>
      </c>
    </row>
    <row r="160" spans="1:5" s="104" customFormat="1" ht="25.5" outlineLevel="2" x14ac:dyDescent="0.25">
      <c r="A160" s="100" t="s">
        <v>527</v>
      </c>
      <c r="B160" s="101" t="s">
        <v>528</v>
      </c>
      <c r="C160" s="102">
        <v>11049314.210000001</v>
      </c>
      <c r="D160" s="102">
        <v>7313145.5899999999</v>
      </c>
      <c r="E160" s="103">
        <v>66.186420722666739</v>
      </c>
    </row>
    <row r="161" spans="1:5" s="104" customFormat="1" ht="25.5" outlineLevel="2" x14ac:dyDescent="0.25">
      <c r="A161" s="100" t="s">
        <v>266</v>
      </c>
      <c r="B161" s="101" t="s">
        <v>148</v>
      </c>
      <c r="C161" s="102">
        <v>15250</v>
      </c>
      <c r="D161" s="102">
        <v>9840.17</v>
      </c>
      <c r="E161" s="103">
        <v>64.525704918032787</v>
      </c>
    </row>
    <row r="162" spans="1:5" s="104" customFormat="1" ht="15" outlineLevel="2" x14ac:dyDescent="0.25">
      <c r="A162" s="100" t="s">
        <v>818</v>
      </c>
      <c r="B162" s="101" t="s">
        <v>819</v>
      </c>
      <c r="C162" s="102">
        <v>7000</v>
      </c>
      <c r="D162" s="102">
        <v>0</v>
      </c>
      <c r="E162" s="103">
        <v>0</v>
      </c>
    </row>
    <row r="163" spans="1:5" s="99" customFormat="1" ht="15" outlineLevel="1" x14ac:dyDescent="0.25">
      <c r="A163" s="95" t="s">
        <v>419</v>
      </c>
      <c r="B163" s="96" t="s">
        <v>420</v>
      </c>
      <c r="C163" s="97">
        <v>17396863.039999999</v>
      </c>
      <c r="D163" s="97">
        <v>11068308.52</v>
      </c>
      <c r="E163" s="98">
        <v>63.622438680761149</v>
      </c>
    </row>
    <row r="164" spans="1:5" s="104" customFormat="1" ht="15" outlineLevel="2" x14ac:dyDescent="0.25">
      <c r="A164" s="100" t="s">
        <v>267</v>
      </c>
      <c r="B164" s="101" t="s">
        <v>146</v>
      </c>
      <c r="C164" s="102">
        <v>9077951.6899999995</v>
      </c>
      <c r="D164" s="102">
        <v>6319343.1200000001</v>
      </c>
      <c r="E164" s="103">
        <v>69.611993275544734</v>
      </c>
    </row>
    <row r="165" spans="1:5" s="104" customFormat="1" ht="25.5" outlineLevel="2" x14ac:dyDescent="0.25">
      <c r="A165" s="100" t="s">
        <v>529</v>
      </c>
      <c r="B165" s="101" t="s">
        <v>530</v>
      </c>
      <c r="C165" s="102">
        <v>8115539.9199999999</v>
      </c>
      <c r="D165" s="102">
        <v>4613384.4800000004</v>
      </c>
      <c r="E165" s="103">
        <v>56.846303825463778</v>
      </c>
    </row>
    <row r="166" spans="1:5" s="104" customFormat="1" ht="51" outlineLevel="2" x14ac:dyDescent="0.25">
      <c r="A166" s="100" t="s">
        <v>268</v>
      </c>
      <c r="B166" s="101" t="s">
        <v>269</v>
      </c>
      <c r="C166" s="102">
        <v>203371.43</v>
      </c>
      <c r="D166" s="102">
        <v>135580.92000000001</v>
      </c>
      <c r="E166" s="103">
        <v>66.666650276294959</v>
      </c>
    </row>
    <row r="167" spans="1:5" s="99" customFormat="1" ht="15" outlineLevel="1" x14ac:dyDescent="0.25">
      <c r="A167" s="95" t="s">
        <v>421</v>
      </c>
      <c r="B167" s="96" t="s">
        <v>422</v>
      </c>
      <c r="C167" s="97">
        <f>46984552.05+C171</f>
        <v>47004552.049999997</v>
      </c>
      <c r="D167" s="97">
        <v>31062943.68</v>
      </c>
      <c r="E167" s="98">
        <f>D167/C167*100</f>
        <v>66.084969062054924</v>
      </c>
    </row>
    <row r="168" spans="1:5" s="104" customFormat="1" ht="25.5" outlineLevel="2" x14ac:dyDescent="0.25">
      <c r="A168" s="100" t="s">
        <v>145</v>
      </c>
      <c r="B168" s="101" t="s">
        <v>149</v>
      </c>
      <c r="C168" s="102">
        <v>24862902.75</v>
      </c>
      <c r="D168" s="102">
        <v>17252286.32</v>
      </c>
      <c r="E168" s="103">
        <v>69.389670600710531</v>
      </c>
    </row>
    <row r="169" spans="1:5" s="104" customFormat="1" ht="25.5" outlineLevel="2" x14ac:dyDescent="0.25">
      <c r="A169" s="100" t="s">
        <v>531</v>
      </c>
      <c r="B169" s="101" t="s">
        <v>532</v>
      </c>
      <c r="C169" s="102">
        <v>20487463.449999999</v>
      </c>
      <c r="D169" s="102">
        <v>13810657.359999999</v>
      </c>
      <c r="E169" s="103">
        <v>67.41028431218507</v>
      </c>
    </row>
    <row r="170" spans="1:5" s="104" customFormat="1" ht="25.5" outlineLevel="2" x14ac:dyDescent="0.25">
      <c r="A170" s="100" t="s">
        <v>820</v>
      </c>
      <c r="B170" s="101" t="s">
        <v>821</v>
      </c>
      <c r="C170" s="102">
        <v>1634185.85</v>
      </c>
      <c r="D170" s="102">
        <v>0</v>
      </c>
      <c r="E170" s="103">
        <v>0</v>
      </c>
    </row>
    <row r="171" spans="1:5" s="104" customFormat="1" ht="25.5" outlineLevel="2" x14ac:dyDescent="0.25">
      <c r="A171" s="100" t="s">
        <v>837</v>
      </c>
      <c r="B171" s="101" t="s">
        <v>515</v>
      </c>
      <c r="C171" s="102">
        <v>20000</v>
      </c>
      <c r="D171" s="102">
        <v>0</v>
      </c>
      <c r="E171" s="103">
        <f>D171/C171*100</f>
        <v>0</v>
      </c>
    </row>
    <row r="172" spans="1:5" s="99" customFormat="1" ht="25.5" outlineLevel="1" x14ac:dyDescent="0.25">
      <c r="A172" s="95" t="s">
        <v>756</v>
      </c>
      <c r="B172" s="96" t="s">
        <v>757</v>
      </c>
      <c r="C172" s="97">
        <v>1500000</v>
      </c>
      <c r="D172" s="97">
        <v>0</v>
      </c>
      <c r="E172" s="98">
        <v>0</v>
      </c>
    </row>
    <row r="173" spans="1:5" s="104" customFormat="1" ht="25.5" outlineLevel="2" x14ac:dyDescent="0.25">
      <c r="A173" s="100" t="s">
        <v>758</v>
      </c>
      <c r="B173" s="101" t="s">
        <v>759</v>
      </c>
      <c r="C173" s="102">
        <v>1500000</v>
      </c>
      <c r="D173" s="102">
        <v>0</v>
      </c>
      <c r="E173" s="103">
        <v>0</v>
      </c>
    </row>
    <row r="174" spans="1:5" s="99" customFormat="1" ht="25.5" outlineLevel="1" x14ac:dyDescent="0.25">
      <c r="A174" s="95" t="s">
        <v>604</v>
      </c>
      <c r="B174" s="96" t="s">
        <v>605</v>
      </c>
      <c r="C174" s="97">
        <v>11605359.52</v>
      </c>
      <c r="D174" s="97">
        <v>7686418.9199999999</v>
      </c>
      <c r="E174" s="98">
        <v>66.231631228258578</v>
      </c>
    </row>
    <row r="175" spans="1:5" s="104" customFormat="1" ht="15" outlineLevel="2" x14ac:dyDescent="0.25">
      <c r="A175" s="100" t="s">
        <v>696</v>
      </c>
      <c r="B175" s="101" t="s">
        <v>146</v>
      </c>
      <c r="C175" s="102">
        <v>49884.68</v>
      </c>
      <c r="D175" s="102">
        <v>31656.45</v>
      </c>
      <c r="E175" s="103">
        <v>63.4592624428983</v>
      </c>
    </row>
    <row r="176" spans="1:5" s="104" customFormat="1" ht="25.5" outlineLevel="2" x14ac:dyDescent="0.25">
      <c r="A176" s="100" t="s">
        <v>606</v>
      </c>
      <c r="B176" s="101" t="s">
        <v>607</v>
      </c>
      <c r="C176" s="102">
        <v>11554794.84</v>
      </c>
      <c r="D176" s="102">
        <v>7654762.4699999997</v>
      </c>
      <c r="E176" s="103">
        <v>66.247497908842149</v>
      </c>
    </row>
    <row r="177" spans="1:5" s="104" customFormat="1" ht="25.5" outlineLevel="2" x14ac:dyDescent="0.25">
      <c r="A177" s="100" t="s">
        <v>697</v>
      </c>
      <c r="B177" s="101" t="s">
        <v>698</v>
      </c>
      <c r="C177" s="102">
        <v>680</v>
      </c>
      <c r="D177" s="102">
        <v>0</v>
      </c>
      <c r="E177" s="103">
        <v>0</v>
      </c>
    </row>
    <row r="178" spans="1:5" s="94" customFormat="1" ht="45.75" thickBot="1" x14ac:dyDescent="0.3">
      <c r="A178" s="90" t="s">
        <v>270</v>
      </c>
      <c r="B178" s="91" t="s">
        <v>271</v>
      </c>
      <c r="C178" s="92">
        <v>23431891.300000001</v>
      </c>
      <c r="D178" s="92">
        <v>9110883.1400000006</v>
      </c>
      <c r="E178" s="93">
        <v>38.88240613338796</v>
      </c>
    </row>
    <row r="179" spans="1:5" s="99" customFormat="1" ht="25.5" outlineLevel="1" x14ac:dyDescent="0.25">
      <c r="A179" s="95" t="s">
        <v>423</v>
      </c>
      <c r="B179" s="96" t="s">
        <v>424</v>
      </c>
      <c r="C179" s="97">
        <v>1158613</v>
      </c>
      <c r="D179" s="97">
        <v>1144593</v>
      </c>
      <c r="E179" s="98">
        <v>98.789932445087359</v>
      </c>
    </row>
    <row r="180" spans="1:5" s="104" customFormat="1" ht="63.75" outlineLevel="2" x14ac:dyDescent="0.25">
      <c r="A180" s="100" t="s">
        <v>272</v>
      </c>
      <c r="B180" s="101" t="s">
        <v>273</v>
      </c>
      <c r="C180" s="102">
        <v>5020</v>
      </c>
      <c r="D180" s="102">
        <v>0</v>
      </c>
      <c r="E180" s="103">
        <v>0</v>
      </c>
    </row>
    <row r="181" spans="1:5" s="104" customFormat="1" ht="102" outlineLevel="2" x14ac:dyDescent="0.25">
      <c r="A181" s="100" t="s">
        <v>274</v>
      </c>
      <c r="B181" s="101" t="s">
        <v>275</v>
      </c>
      <c r="C181" s="102">
        <v>9000</v>
      </c>
      <c r="D181" s="102">
        <v>0</v>
      </c>
      <c r="E181" s="103">
        <v>0</v>
      </c>
    </row>
    <row r="182" spans="1:5" s="104" customFormat="1" ht="15" outlineLevel="2" x14ac:dyDescent="0.25">
      <c r="A182" s="100" t="s">
        <v>822</v>
      </c>
      <c r="B182" s="101" t="s">
        <v>823</v>
      </c>
      <c r="C182" s="102">
        <v>610481.88</v>
      </c>
      <c r="D182" s="102">
        <v>610481.88</v>
      </c>
      <c r="E182" s="103">
        <v>100</v>
      </c>
    </row>
    <row r="183" spans="1:5" s="104" customFormat="1" ht="25.5" outlineLevel="2" x14ac:dyDescent="0.25">
      <c r="A183" s="100" t="s">
        <v>276</v>
      </c>
      <c r="B183" s="101" t="s">
        <v>277</v>
      </c>
      <c r="C183" s="102">
        <v>534111.12</v>
      </c>
      <c r="D183" s="102">
        <v>534111.12</v>
      </c>
      <c r="E183" s="103">
        <v>100</v>
      </c>
    </row>
    <row r="184" spans="1:5" s="99" customFormat="1" ht="25.5" outlineLevel="1" x14ac:dyDescent="0.25">
      <c r="A184" s="95" t="s">
        <v>425</v>
      </c>
      <c r="B184" s="96" t="s">
        <v>426</v>
      </c>
      <c r="C184" s="97">
        <v>828363.9</v>
      </c>
      <c r="D184" s="97">
        <v>806935.35</v>
      </c>
      <c r="E184" s="98">
        <v>97.413147772373947</v>
      </c>
    </row>
    <row r="185" spans="1:5" s="104" customFormat="1" ht="25.5" outlineLevel="2" x14ac:dyDescent="0.25">
      <c r="A185" s="100" t="s">
        <v>278</v>
      </c>
      <c r="B185" s="101" t="s">
        <v>279</v>
      </c>
      <c r="C185" s="102">
        <v>499999.5</v>
      </c>
      <c r="D185" s="102">
        <v>478570.95</v>
      </c>
      <c r="E185" s="103">
        <v>95.714285714285708</v>
      </c>
    </row>
    <row r="186" spans="1:5" s="104" customFormat="1" ht="38.25" outlineLevel="2" x14ac:dyDescent="0.25">
      <c r="A186" s="100" t="s">
        <v>280</v>
      </c>
      <c r="B186" s="101" t="s">
        <v>281</v>
      </c>
      <c r="C186" s="102">
        <v>328364.40000000002</v>
      </c>
      <c r="D186" s="102">
        <v>328364.40000000002</v>
      </c>
      <c r="E186" s="103">
        <v>100</v>
      </c>
    </row>
    <row r="187" spans="1:5" s="99" customFormat="1" ht="25.5" outlineLevel="1" x14ac:dyDescent="0.25">
      <c r="A187" s="95" t="s">
        <v>427</v>
      </c>
      <c r="B187" s="96" t="s">
        <v>428</v>
      </c>
      <c r="C187" s="97">
        <v>1266000</v>
      </c>
      <c r="D187" s="97">
        <v>268046.14</v>
      </c>
      <c r="E187" s="98">
        <v>21.172680884676144</v>
      </c>
    </row>
    <row r="188" spans="1:5" s="104" customFormat="1" ht="38.25" outlineLevel="2" x14ac:dyDescent="0.25">
      <c r="A188" s="100" t="s">
        <v>699</v>
      </c>
      <c r="B188" s="101" t="s">
        <v>700</v>
      </c>
      <c r="C188" s="102">
        <v>66000</v>
      </c>
      <c r="D188" s="102">
        <v>0</v>
      </c>
      <c r="E188" s="103">
        <v>0</v>
      </c>
    </row>
    <row r="189" spans="1:5" s="104" customFormat="1" ht="38.25" outlineLevel="2" x14ac:dyDescent="0.25">
      <c r="A189" s="100" t="s">
        <v>608</v>
      </c>
      <c r="B189" s="101" t="s">
        <v>609</v>
      </c>
      <c r="C189" s="102">
        <v>700000</v>
      </c>
      <c r="D189" s="102">
        <v>268046.14</v>
      </c>
      <c r="E189" s="103">
        <v>38.292305714285717</v>
      </c>
    </row>
    <row r="190" spans="1:5" s="104" customFormat="1" ht="25.5" outlineLevel="2" x14ac:dyDescent="0.25">
      <c r="A190" s="100" t="s">
        <v>533</v>
      </c>
      <c r="B190" s="101" t="s">
        <v>189</v>
      </c>
      <c r="C190" s="102">
        <v>500000</v>
      </c>
      <c r="D190" s="102">
        <v>0</v>
      </c>
      <c r="E190" s="103">
        <v>0</v>
      </c>
    </row>
    <row r="191" spans="1:5" s="99" customFormat="1" ht="15" outlineLevel="1" x14ac:dyDescent="0.25">
      <c r="A191" s="95" t="s">
        <v>429</v>
      </c>
      <c r="B191" s="96" t="s">
        <v>430</v>
      </c>
      <c r="C191" s="97">
        <v>4252389.92</v>
      </c>
      <c r="D191" s="97">
        <v>3197472.77</v>
      </c>
      <c r="E191" s="98">
        <v>75.192370176627648</v>
      </c>
    </row>
    <row r="192" spans="1:5" s="104" customFormat="1" ht="25.5" outlineLevel="2" x14ac:dyDescent="0.25">
      <c r="A192" s="100" t="s">
        <v>282</v>
      </c>
      <c r="B192" s="101" t="s">
        <v>283</v>
      </c>
      <c r="C192" s="102">
        <v>4141519.92</v>
      </c>
      <c r="D192" s="102">
        <v>3134602.77</v>
      </c>
      <c r="E192" s="103">
        <v>75.687255658545766</v>
      </c>
    </row>
    <row r="193" spans="1:5" s="104" customFormat="1" ht="38.25" outlineLevel="2" x14ac:dyDescent="0.25">
      <c r="A193" s="100" t="s">
        <v>610</v>
      </c>
      <c r="B193" s="101" t="s">
        <v>611</v>
      </c>
      <c r="C193" s="102">
        <v>96000</v>
      </c>
      <c r="D193" s="102">
        <v>48000</v>
      </c>
      <c r="E193" s="103">
        <v>50</v>
      </c>
    </row>
    <row r="194" spans="1:5" s="104" customFormat="1" ht="51" outlineLevel="2" x14ac:dyDescent="0.25">
      <c r="A194" s="100" t="s">
        <v>284</v>
      </c>
      <c r="B194" s="101" t="s">
        <v>285</v>
      </c>
      <c r="C194" s="102">
        <v>14870</v>
      </c>
      <c r="D194" s="102">
        <v>14870</v>
      </c>
      <c r="E194" s="103">
        <v>100</v>
      </c>
    </row>
    <row r="195" spans="1:5" s="99" customFormat="1" ht="15" outlineLevel="1" x14ac:dyDescent="0.25">
      <c r="A195" s="95" t="s">
        <v>534</v>
      </c>
      <c r="B195" s="96" t="s">
        <v>535</v>
      </c>
      <c r="C195" s="97">
        <v>15926524.48</v>
      </c>
      <c r="D195" s="97">
        <v>3693835.88</v>
      </c>
      <c r="E195" s="98">
        <v>23.192981523612364</v>
      </c>
    </row>
    <row r="196" spans="1:5" s="104" customFormat="1" ht="25.5" outlineLevel="2" x14ac:dyDescent="0.25">
      <c r="A196" s="100" t="s">
        <v>536</v>
      </c>
      <c r="B196" s="101" t="s">
        <v>537</v>
      </c>
      <c r="C196" s="102">
        <v>1630300</v>
      </c>
      <c r="D196" s="102">
        <v>1193835.8799999999</v>
      </c>
      <c r="E196" s="103">
        <v>73.227987486965588</v>
      </c>
    </row>
    <row r="197" spans="1:5" s="104" customFormat="1" ht="15" outlineLevel="2" x14ac:dyDescent="0.25">
      <c r="A197" s="100" t="s">
        <v>538</v>
      </c>
      <c r="B197" s="101" t="s">
        <v>539</v>
      </c>
      <c r="C197" s="102">
        <v>10696224.48</v>
      </c>
      <c r="D197" s="102">
        <v>0</v>
      </c>
      <c r="E197" s="103">
        <v>0</v>
      </c>
    </row>
    <row r="198" spans="1:5" s="104" customFormat="1" ht="15" outlineLevel="2" x14ac:dyDescent="0.25">
      <c r="A198" s="100" t="s">
        <v>760</v>
      </c>
      <c r="B198" s="101" t="s">
        <v>761</v>
      </c>
      <c r="C198" s="102">
        <v>3600000</v>
      </c>
      <c r="D198" s="102">
        <v>2500000</v>
      </c>
      <c r="E198" s="103">
        <v>69.444444444444443</v>
      </c>
    </row>
    <row r="199" spans="1:5" s="94" customFormat="1" ht="30.75" thickBot="1" x14ac:dyDescent="0.3">
      <c r="A199" s="90" t="s">
        <v>286</v>
      </c>
      <c r="B199" s="91" t="s">
        <v>287</v>
      </c>
      <c r="C199" s="92">
        <v>2335000</v>
      </c>
      <c r="D199" s="92">
        <v>1432000</v>
      </c>
      <c r="E199" s="93">
        <v>61.327623126338331</v>
      </c>
    </row>
    <row r="200" spans="1:5" s="99" customFormat="1" ht="15" outlineLevel="1" x14ac:dyDescent="0.25">
      <c r="A200" s="95" t="s">
        <v>431</v>
      </c>
      <c r="B200" s="96" t="s">
        <v>432</v>
      </c>
      <c r="C200" s="97">
        <v>2185000</v>
      </c>
      <c r="D200" s="97">
        <v>1282000</v>
      </c>
      <c r="E200" s="98">
        <v>58.672768878718536</v>
      </c>
    </row>
    <row r="201" spans="1:5" s="104" customFormat="1" ht="76.5" outlineLevel="2" x14ac:dyDescent="0.25">
      <c r="A201" s="100" t="s">
        <v>288</v>
      </c>
      <c r="B201" s="101" t="s">
        <v>289</v>
      </c>
      <c r="C201" s="102">
        <v>2100000</v>
      </c>
      <c r="D201" s="102">
        <v>1202000</v>
      </c>
      <c r="E201" s="103">
        <v>57.238095238095241</v>
      </c>
    </row>
    <row r="202" spans="1:5" s="104" customFormat="1" ht="25.5" outlineLevel="2" x14ac:dyDescent="0.25">
      <c r="A202" s="100" t="s">
        <v>540</v>
      </c>
      <c r="B202" s="101" t="s">
        <v>541</v>
      </c>
      <c r="C202" s="102">
        <v>85000</v>
      </c>
      <c r="D202" s="102">
        <v>80000</v>
      </c>
      <c r="E202" s="103">
        <v>94.117647058823536</v>
      </c>
    </row>
    <row r="203" spans="1:5" s="99" customFormat="1" ht="25.5" outlineLevel="1" x14ac:dyDescent="0.25">
      <c r="A203" s="95" t="s">
        <v>505</v>
      </c>
      <c r="B203" s="96" t="s">
        <v>506</v>
      </c>
      <c r="C203" s="97">
        <v>150000</v>
      </c>
      <c r="D203" s="97">
        <v>150000</v>
      </c>
      <c r="E203" s="98">
        <v>100</v>
      </c>
    </row>
    <row r="204" spans="1:5" s="104" customFormat="1" ht="25.5" outlineLevel="2" x14ac:dyDescent="0.25">
      <c r="A204" s="100" t="s">
        <v>507</v>
      </c>
      <c r="B204" s="101" t="s">
        <v>508</v>
      </c>
      <c r="C204" s="102">
        <v>150000</v>
      </c>
      <c r="D204" s="102">
        <v>150000</v>
      </c>
      <c r="E204" s="103">
        <v>100</v>
      </c>
    </row>
    <row r="205" spans="1:5" s="94" customFormat="1" ht="45.75" thickBot="1" x14ac:dyDescent="0.3">
      <c r="A205" s="90" t="s">
        <v>290</v>
      </c>
      <c r="B205" s="91" t="s">
        <v>291</v>
      </c>
      <c r="C205" s="92">
        <v>50000</v>
      </c>
      <c r="D205" s="92">
        <v>10092.799999999999</v>
      </c>
      <c r="E205" s="93">
        <v>20.185600000000001</v>
      </c>
    </row>
    <row r="206" spans="1:5" s="99" customFormat="1" ht="51" outlineLevel="1" x14ac:dyDescent="0.25">
      <c r="A206" s="95" t="s">
        <v>433</v>
      </c>
      <c r="B206" s="96" t="s">
        <v>434</v>
      </c>
      <c r="C206" s="97">
        <v>50000</v>
      </c>
      <c r="D206" s="97">
        <v>10092.799999999999</v>
      </c>
      <c r="E206" s="98">
        <v>20.185600000000001</v>
      </c>
    </row>
    <row r="207" spans="1:5" s="104" customFormat="1" ht="25.5" outlineLevel="2" x14ac:dyDescent="0.25">
      <c r="A207" s="100" t="s">
        <v>639</v>
      </c>
      <c r="B207" s="101" t="s">
        <v>631</v>
      </c>
      <c r="C207" s="102">
        <v>50000</v>
      </c>
      <c r="D207" s="102">
        <v>10092.799999999999</v>
      </c>
      <c r="E207" s="103">
        <v>20.185600000000001</v>
      </c>
    </row>
    <row r="208" spans="1:5" s="94" customFormat="1" ht="33" customHeight="1" thickBot="1" x14ac:dyDescent="0.3">
      <c r="A208" s="90" t="s">
        <v>762</v>
      </c>
      <c r="B208" s="91" t="s">
        <v>763</v>
      </c>
      <c r="C208" s="92">
        <v>1000000</v>
      </c>
      <c r="D208" s="92">
        <v>1000000</v>
      </c>
      <c r="E208" s="93">
        <v>100</v>
      </c>
    </row>
    <row r="209" spans="1:5" s="99" customFormat="1" ht="14.25" customHeight="1" outlineLevel="1" x14ac:dyDescent="0.25">
      <c r="A209" s="95" t="s">
        <v>764</v>
      </c>
      <c r="B209" s="96" t="s">
        <v>765</v>
      </c>
      <c r="C209" s="97">
        <v>1000000</v>
      </c>
      <c r="D209" s="97">
        <v>1000000</v>
      </c>
      <c r="E209" s="98">
        <v>100</v>
      </c>
    </row>
    <row r="210" spans="1:5" s="104" customFormat="1" ht="38.25" outlineLevel="2" x14ac:dyDescent="0.25">
      <c r="A210" s="100" t="s">
        <v>766</v>
      </c>
      <c r="B210" s="101" t="s">
        <v>767</v>
      </c>
      <c r="C210" s="102">
        <v>1000000</v>
      </c>
      <c r="D210" s="102">
        <v>1000000</v>
      </c>
      <c r="E210" s="103">
        <v>100</v>
      </c>
    </row>
    <row r="211" spans="1:5" s="94" customFormat="1" ht="45.75" thickBot="1" x14ac:dyDescent="0.3">
      <c r="A211" s="90" t="s">
        <v>292</v>
      </c>
      <c r="B211" s="91" t="s">
        <v>293</v>
      </c>
      <c r="C211" s="92">
        <v>903689</v>
      </c>
      <c r="D211" s="92">
        <v>900389</v>
      </c>
      <c r="E211" s="93">
        <v>99.634830124080295</v>
      </c>
    </row>
    <row r="212" spans="1:5" s="99" customFormat="1" ht="38.25" outlineLevel="1" x14ac:dyDescent="0.25">
      <c r="A212" s="95" t="s">
        <v>701</v>
      </c>
      <c r="B212" s="96" t="s">
        <v>436</v>
      </c>
      <c r="C212" s="97">
        <v>890489</v>
      </c>
      <c r="D212" s="97">
        <v>890489</v>
      </c>
      <c r="E212" s="98">
        <v>100</v>
      </c>
    </row>
    <row r="213" spans="1:5" s="104" customFormat="1" ht="28.5" customHeight="1" outlineLevel="2" x14ac:dyDescent="0.25">
      <c r="A213" s="100" t="s">
        <v>702</v>
      </c>
      <c r="B213" s="101" t="s">
        <v>703</v>
      </c>
      <c r="C213" s="102">
        <v>890489</v>
      </c>
      <c r="D213" s="102">
        <v>890489</v>
      </c>
      <c r="E213" s="103">
        <v>100</v>
      </c>
    </row>
    <row r="214" spans="1:5" s="99" customFormat="1" ht="25.5" outlineLevel="1" x14ac:dyDescent="0.25">
      <c r="A214" s="95" t="s">
        <v>437</v>
      </c>
      <c r="B214" s="96" t="s">
        <v>456</v>
      </c>
      <c r="C214" s="97">
        <v>13200</v>
      </c>
      <c r="D214" s="97">
        <v>9900</v>
      </c>
      <c r="E214" s="98">
        <v>75</v>
      </c>
    </row>
    <row r="215" spans="1:5" s="104" customFormat="1" ht="25.5" outlineLevel="2" x14ac:dyDescent="0.25">
      <c r="A215" s="100" t="s">
        <v>294</v>
      </c>
      <c r="B215" s="101" t="s">
        <v>488</v>
      </c>
      <c r="C215" s="102">
        <v>13200</v>
      </c>
      <c r="D215" s="102">
        <v>9900</v>
      </c>
      <c r="E215" s="103">
        <v>75</v>
      </c>
    </row>
    <row r="216" spans="1:5" s="94" customFormat="1" ht="30.75" thickBot="1" x14ac:dyDescent="0.3">
      <c r="A216" s="90" t="s">
        <v>295</v>
      </c>
      <c r="B216" s="91" t="s">
        <v>296</v>
      </c>
      <c r="C216" s="92">
        <v>1487849.07</v>
      </c>
      <c r="D216" s="92">
        <v>595000</v>
      </c>
      <c r="E216" s="93">
        <v>39.990615445960522</v>
      </c>
    </row>
    <row r="217" spans="1:5" s="99" customFormat="1" ht="25.5" outlineLevel="1" x14ac:dyDescent="0.25">
      <c r="A217" s="95" t="s">
        <v>438</v>
      </c>
      <c r="B217" s="96" t="s">
        <v>439</v>
      </c>
      <c r="C217" s="97">
        <v>1487849.07</v>
      </c>
      <c r="D217" s="97">
        <v>595000</v>
      </c>
      <c r="E217" s="98">
        <v>39.990615445960522</v>
      </c>
    </row>
    <row r="218" spans="1:5" s="104" customFormat="1" ht="15" outlineLevel="2" x14ac:dyDescent="0.25">
      <c r="A218" s="100" t="s">
        <v>297</v>
      </c>
      <c r="B218" s="101" t="s">
        <v>166</v>
      </c>
      <c r="C218" s="102">
        <v>1487849.07</v>
      </c>
      <c r="D218" s="102">
        <v>595000</v>
      </c>
      <c r="E218" s="103">
        <v>39.990615445960522</v>
      </c>
    </row>
    <row r="219" spans="1:5" s="94" customFormat="1" ht="30.75" thickBot="1" x14ac:dyDescent="0.3">
      <c r="A219" s="90" t="s">
        <v>298</v>
      </c>
      <c r="B219" s="91" t="s">
        <v>299</v>
      </c>
      <c r="C219" s="92">
        <v>8419800</v>
      </c>
      <c r="D219" s="92">
        <v>5163400</v>
      </c>
      <c r="E219" s="93">
        <v>61.324497018931567</v>
      </c>
    </row>
    <row r="220" spans="1:5" s="99" customFormat="1" ht="25.5" outlineLevel="1" x14ac:dyDescent="0.25">
      <c r="A220" s="95" t="s">
        <v>440</v>
      </c>
      <c r="B220" s="96" t="s">
        <v>441</v>
      </c>
      <c r="C220" s="97">
        <v>8419800</v>
      </c>
      <c r="D220" s="97">
        <v>5163400</v>
      </c>
      <c r="E220" s="98">
        <v>61.324497018931567</v>
      </c>
    </row>
    <row r="221" spans="1:5" s="104" customFormat="1" ht="15" outlineLevel="2" x14ac:dyDescent="0.25">
      <c r="A221" s="100" t="s">
        <v>300</v>
      </c>
      <c r="B221" s="101" t="s">
        <v>161</v>
      </c>
      <c r="C221" s="102">
        <v>8419800</v>
      </c>
      <c r="D221" s="102">
        <v>5163400</v>
      </c>
      <c r="E221" s="103">
        <v>61.324497018931567</v>
      </c>
    </row>
    <row r="222" spans="1:5" s="94" customFormat="1" ht="30.75" thickBot="1" x14ac:dyDescent="0.3">
      <c r="A222" s="90" t="s">
        <v>301</v>
      </c>
      <c r="B222" s="91" t="s">
        <v>302</v>
      </c>
      <c r="C222" s="92">
        <v>646500</v>
      </c>
      <c r="D222" s="92">
        <v>289063.21999999997</v>
      </c>
      <c r="E222" s="93">
        <v>44.71202165506574</v>
      </c>
    </row>
    <row r="223" spans="1:5" s="99" customFormat="1" ht="15" outlineLevel="1" x14ac:dyDescent="0.25">
      <c r="A223" s="95" t="s">
        <v>442</v>
      </c>
      <c r="B223" s="96" t="s">
        <v>443</v>
      </c>
      <c r="C223" s="97">
        <v>646500</v>
      </c>
      <c r="D223" s="97">
        <v>289063.21999999997</v>
      </c>
      <c r="E223" s="98">
        <v>44.71202165506574</v>
      </c>
    </row>
    <row r="224" spans="1:5" s="109" customFormat="1" ht="15" outlineLevel="2" x14ac:dyDescent="0.25">
      <c r="A224" s="105" t="s">
        <v>162</v>
      </c>
      <c r="B224" s="106" t="s">
        <v>163</v>
      </c>
      <c r="C224" s="107">
        <v>146500</v>
      </c>
      <c r="D224" s="107">
        <v>142994</v>
      </c>
      <c r="E224" s="108">
        <v>97.606825938566558</v>
      </c>
    </row>
    <row r="225" spans="1:5" s="109" customFormat="1" ht="38.25" outlineLevel="2" x14ac:dyDescent="0.25">
      <c r="A225" s="105" t="s">
        <v>704</v>
      </c>
      <c r="B225" s="106" t="s">
        <v>705</v>
      </c>
      <c r="C225" s="107">
        <v>500000</v>
      </c>
      <c r="D225" s="107">
        <v>146069.22</v>
      </c>
      <c r="E225" s="108">
        <v>29.213844000000002</v>
      </c>
    </row>
    <row r="226" spans="1:5" s="94" customFormat="1" ht="60.75" thickBot="1" x14ac:dyDescent="0.3">
      <c r="A226" s="90" t="s">
        <v>303</v>
      </c>
      <c r="B226" s="91" t="s">
        <v>489</v>
      </c>
      <c r="C226" s="92">
        <v>5370918</v>
      </c>
      <c r="D226" s="92">
        <v>1919233.18</v>
      </c>
      <c r="E226" s="93">
        <v>35.733801558690715</v>
      </c>
    </row>
    <row r="227" spans="1:5" s="99" customFormat="1" ht="51" outlineLevel="1" x14ac:dyDescent="0.25">
      <c r="A227" s="95" t="s">
        <v>444</v>
      </c>
      <c r="B227" s="96" t="s">
        <v>445</v>
      </c>
      <c r="C227" s="97">
        <v>4615018</v>
      </c>
      <c r="D227" s="97">
        <v>1548288.9</v>
      </c>
      <c r="E227" s="98">
        <v>33.548924402895068</v>
      </c>
    </row>
    <row r="228" spans="1:5" s="104" customFormat="1" ht="15" outlineLevel="2" x14ac:dyDescent="0.25">
      <c r="A228" s="100" t="s">
        <v>304</v>
      </c>
      <c r="B228" s="101" t="s">
        <v>153</v>
      </c>
      <c r="C228" s="102">
        <v>3374236</v>
      </c>
      <c r="D228" s="102">
        <v>790905.56</v>
      </c>
      <c r="E228" s="103">
        <v>23.439544833260033</v>
      </c>
    </row>
    <row r="229" spans="1:5" s="104" customFormat="1" ht="38.25" outlineLevel="2" x14ac:dyDescent="0.25">
      <c r="A229" s="100" t="s">
        <v>512</v>
      </c>
      <c r="B229" s="101" t="s">
        <v>513</v>
      </c>
      <c r="C229" s="102">
        <v>26400</v>
      </c>
      <c r="D229" s="102">
        <v>0</v>
      </c>
      <c r="E229" s="103">
        <v>0</v>
      </c>
    </row>
    <row r="230" spans="1:5" s="104" customFormat="1" ht="15" outlineLevel="2" x14ac:dyDescent="0.25">
      <c r="A230" s="100" t="s">
        <v>305</v>
      </c>
      <c r="B230" s="101" t="s">
        <v>156</v>
      </c>
      <c r="C230" s="102">
        <v>840482</v>
      </c>
      <c r="D230" s="102">
        <v>558310</v>
      </c>
      <c r="E230" s="103">
        <v>66.427359538931228</v>
      </c>
    </row>
    <row r="231" spans="1:5" s="104" customFormat="1" ht="15" outlineLevel="2" x14ac:dyDescent="0.25">
      <c r="A231" s="100" t="s">
        <v>627</v>
      </c>
      <c r="B231" s="101" t="s">
        <v>628</v>
      </c>
      <c r="C231" s="102">
        <v>41000</v>
      </c>
      <c r="D231" s="102">
        <v>40497.599999999999</v>
      </c>
      <c r="E231" s="103">
        <v>98.774634146341469</v>
      </c>
    </row>
    <row r="232" spans="1:5" s="104" customFormat="1" ht="15" outlineLevel="2" x14ac:dyDescent="0.25">
      <c r="A232" s="100" t="s">
        <v>306</v>
      </c>
      <c r="B232" s="101" t="s">
        <v>158</v>
      </c>
      <c r="C232" s="102">
        <v>70000</v>
      </c>
      <c r="D232" s="102">
        <v>42000</v>
      </c>
      <c r="E232" s="103">
        <v>60</v>
      </c>
    </row>
    <row r="233" spans="1:5" s="104" customFormat="1" ht="15" outlineLevel="2" x14ac:dyDescent="0.25">
      <c r="A233" s="100" t="s">
        <v>768</v>
      </c>
      <c r="B233" s="101" t="s">
        <v>769</v>
      </c>
      <c r="C233" s="102">
        <v>200000</v>
      </c>
      <c r="D233" s="102">
        <v>54000</v>
      </c>
      <c r="E233" s="103">
        <v>27</v>
      </c>
    </row>
    <row r="234" spans="1:5" s="104" customFormat="1" ht="15" outlineLevel="2" x14ac:dyDescent="0.25">
      <c r="A234" s="100" t="s">
        <v>770</v>
      </c>
      <c r="B234" s="101" t="s">
        <v>771</v>
      </c>
      <c r="C234" s="102">
        <v>400</v>
      </c>
      <c r="D234" s="102">
        <v>225.16</v>
      </c>
      <c r="E234" s="103">
        <v>56.29</v>
      </c>
    </row>
    <row r="235" spans="1:5" s="104" customFormat="1" ht="25.5" outlineLevel="2" x14ac:dyDescent="0.25">
      <c r="A235" s="100" t="s">
        <v>772</v>
      </c>
      <c r="B235" s="101" t="s">
        <v>773</v>
      </c>
      <c r="C235" s="102">
        <v>62500</v>
      </c>
      <c r="D235" s="102">
        <v>62350.58</v>
      </c>
      <c r="E235" s="103">
        <v>99.760928000000007</v>
      </c>
    </row>
    <row r="236" spans="1:5" s="99" customFormat="1" ht="38.25" outlineLevel="1" x14ac:dyDescent="0.25">
      <c r="A236" s="95" t="s">
        <v>446</v>
      </c>
      <c r="B236" s="96" t="s">
        <v>447</v>
      </c>
      <c r="C236" s="97">
        <v>755900</v>
      </c>
      <c r="D236" s="97">
        <v>370944.28</v>
      </c>
      <c r="E236" s="98">
        <v>49.073194867045906</v>
      </c>
    </row>
    <row r="237" spans="1:5" s="104" customFormat="1" ht="15" outlineLevel="2" x14ac:dyDescent="0.25">
      <c r="A237" s="100" t="s">
        <v>640</v>
      </c>
      <c r="B237" s="101" t="s">
        <v>641</v>
      </c>
      <c r="C237" s="102">
        <v>314000</v>
      </c>
      <c r="D237" s="102">
        <v>100920.35</v>
      </c>
      <c r="E237" s="103">
        <v>32.140238853503185</v>
      </c>
    </row>
    <row r="238" spans="1:5" s="104" customFormat="1" ht="15" outlineLevel="2" x14ac:dyDescent="0.25">
      <c r="A238" s="100" t="s">
        <v>308</v>
      </c>
      <c r="B238" s="101" t="s">
        <v>309</v>
      </c>
      <c r="C238" s="102">
        <v>151900</v>
      </c>
      <c r="D238" s="102">
        <v>51612.06</v>
      </c>
      <c r="E238" s="103">
        <v>33.977656352863725</v>
      </c>
    </row>
    <row r="239" spans="1:5" s="104" customFormat="1" ht="25.5" outlineLevel="2" x14ac:dyDescent="0.25">
      <c r="A239" s="100" t="s">
        <v>310</v>
      </c>
      <c r="B239" s="101" t="s">
        <v>159</v>
      </c>
      <c r="C239" s="102">
        <v>250000</v>
      </c>
      <c r="D239" s="102">
        <v>185729.53</v>
      </c>
      <c r="E239" s="103">
        <v>74.291811999999993</v>
      </c>
    </row>
    <row r="240" spans="1:5" s="104" customFormat="1" ht="25.5" outlineLevel="2" x14ac:dyDescent="0.25">
      <c r="A240" s="100" t="s">
        <v>311</v>
      </c>
      <c r="B240" s="101" t="s">
        <v>160</v>
      </c>
      <c r="C240" s="102">
        <v>40000</v>
      </c>
      <c r="D240" s="102">
        <v>32682.34</v>
      </c>
      <c r="E240" s="103">
        <v>81.705849999999998</v>
      </c>
    </row>
    <row r="241" spans="1:5" s="94" customFormat="1" ht="45.75" thickBot="1" x14ac:dyDescent="0.3">
      <c r="A241" s="90" t="s">
        <v>542</v>
      </c>
      <c r="B241" s="91" t="s">
        <v>543</v>
      </c>
      <c r="C241" s="92">
        <v>500</v>
      </c>
      <c r="D241" s="92">
        <v>500</v>
      </c>
      <c r="E241" s="93">
        <v>100</v>
      </c>
    </row>
    <row r="242" spans="1:5" s="99" customFormat="1" ht="38.25" outlineLevel="1" x14ac:dyDescent="0.25">
      <c r="A242" s="95" t="s">
        <v>544</v>
      </c>
      <c r="B242" s="96" t="s">
        <v>545</v>
      </c>
      <c r="C242" s="97">
        <v>500</v>
      </c>
      <c r="D242" s="97">
        <v>500</v>
      </c>
      <c r="E242" s="98">
        <v>100</v>
      </c>
    </row>
    <row r="243" spans="1:5" s="104" customFormat="1" ht="25.5" outlineLevel="2" x14ac:dyDescent="0.25">
      <c r="A243" s="100" t="s">
        <v>546</v>
      </c>
      <c r="B243" s="101" t="s">
        <v>547</v>
      </c>
      <c r="C243" s="102">
        <v>500</v>
      </c>
      <c r="D243" s="102">
        <v>500</v>
      </c>
      <c r="E243" s="103">
        <v>100</v>
      </c>
    </row>
    <row r="244" spans="1:5" s="94" customFormat="1" ht="45.75" thickBot="1" x14ac:dyDescent="0.3">
      <c r="A244" s="90" t="s">
        <v>548</v>
      </c>
      <c r="B244" s="91" t="s">
        <v>549</v>
      </c>
      <c r="C244" s="92">
        <v>500</v>
      </c>
      <c r="D244" s="92">
        <v>500</v>
      </c>
      <c r="E244" s="93">
        <v>100</v>
      </c>
    </row>
    <row r="245" spans="1:5" s="99" customFormat="1" ht="38.25" outlineLevel="1" x14ac:dyDescent="0.25">
      <c r="A245" s="95" t="s">
        <v>550</v>
      </c>
      <c r="B245" s="96" t="s">
        <v>551</v>
      </c>
      <c r="C245" s="97">
        <v>500</v>
      </c>
      <c r="D245" s="97">
        <v>500</v>
      </c>
      <c r="E245" s="98">
        <v>100</v>
      </c>
    </row>
    <row r="246" spans="1:5" s="104" customFormat="1" ht="51" outlineLevel="2" x14ac:dyDescent="0.25">
      <c r="A246" s="100" t="s">
        <v>552</v>
      </c>
      <c r="B246" s="101" t="s">
        <v>553</v>
      </c>
      <c r="C246" s="102">
        <v>500</v>
      </c>
      <c r="D246" s="102">
        <v>500</v>
      </c>
      <c r="E246" s="103">
        <v>100</v>
      </c>
    </row>
    <row r="247" spans="1:5" s="94" customFormat="1" ht="45.75" thickBot="1" x14ac:dyDescent="0.3">
      <c r="A247" s="90" t="s">
        <v>312</v>
      </c>
      <c r="B247" s="91" t="s">
        <v>313</v>
      </c>
      <c r="C247" s="92">
        <v>619629</v>
      </c>
      <c r="D247" s="92">
        <v>619629</v>
      </c>
      <c r="E247" s="93">
        <v>100</v>
      </c>
    </row>
    <row r="248" spans="1:5" s="99" customFormat="1" ht="15" outlineLevel="1" x14ac:dyDescent="0.25">
      <c r="A248" s="95" t="s">
        <v>448</v>
      </c>
      <c r="B248" s="96" t="s">
        <v>449</v>
      </c>
      <c r="C248" s="97">
        <v>619629</v>
      </c>
      <c r="D248" s="97">
        <v>619629</v>
      </c>
      <c r="E248" s="98">
        <v>100</v>
      </c>
    </row>
    <row r="249" spans="1:5" s="104" customFormat="1" ht="25.5" outlineLevel="2" x14ac:dyDescent="0.25">
      <c r="A249" s="100" t="s">
        <v>164</v>
      </c>
      <c r="B249" s="101" t="s">
        <v>165</v>
      </c>
      <c r="C249" s="102">
        <v>619629</v>
      </c>
      <c r="D249" s="102">
        <v>619629</v>
      </c>
      <c r="E249" s="103">
        <v>100</v>
      </c>
    </row>
    <row r="250" spans="1:5" s="94" customFormat="1" ht="45.75" thickBot="1" x14ac:dyDescent="0.3">
      <c r="A250" s="90" t="s">
        <v>314</v>
      </c>
      <c r="B250" s="91" t="s">
        <v>315</v>
      </c>
      <c r="C250" s="92">
        <v>6839963.0800000001</v>
      </c>
      <c r="D250" s="92">
        <v>5051161.42</v>
      </c>
      <c r="E250" s="93">
        <v>73.847787786597237</v>
      </c>
    </row>
    <row r="251" spans="1:5" s="99" customFormat="1" ht="51" outlineLevel="1" x14ac:dyDescent="0.25">
      <c r="A251" s="95" t="s">
        <v>450</v>
      </c>
      <c r="B251" s="96" t="s">
        <v>445</v>
      </c>
      <c r="C251" s="97">
        <v>2014153.08</v>
      </c>
      <c r="D251" s="97">
        <v>1846688.88</v>
      </c>
      <c r="E251" s="98">
        <v>91.68562699315784</v>
      </c>
    </row>
    <row r="252" spans="1:5" s="104" customFormat="1" ht="38.25" outlineLevel="2" x14ac:dyDescent="0.25">
      <c r="A252" s="100" t="s">
        <v>514</v>
      </c>
      <c r="B252" s="101" t="s">
        <v>554</v>
      </c>
      <c r="C252" s="102">
        <v>211000</v>
      </c>
      <c r="D252" s="102">
        <v>43535.8</v>
      </c>
      <c r="E252" s="103">
        <v>20.633080568720381</v>
      </c>
    </row>
    <row r="253" spans="1:5" s="104" customFormat="1" ht="15" outlineLevel="2" x14ac:dyDescent="0.25">
      <c r="A253" s="100" t="s">
        <v>555</v>
      </c>
      <c r="B253" s="101" t="s">
        <v>556</v>
      </c>
      <c r="C253" s="102">
        <v>10000</v>
      </c>
      <c r="D253" s="102">
        <v>10000</v>
      </c>
      <c r="E253" s="103">
        <v>100</v>
      </c>
    </row>
    <row r="254" spans="1:5" s="104" customFormat="1" ht="38.25" outlineLevel="2" x14ac:dyDescent="0.25">
      <c r="A254" s="100" t="s">
        <v>706</v>
      </c>
      <c r="B254" s="101" t="s">
        <v>307</v>
      </c>
      <c r="C254" s="102">
        <v>1112562</v>
      </c>
      <c r="D254" s="102">
        <v>1112562</v>
      </c>
      <c r="E254" s="103">
        <v>100</v>
      </c>
    </row>
    <row r="255" spans="1:5" s="104" customFormat="1" ht="15" outlineLevel="2" x14ac:dyDescent="0.25">
      <c r="A255" s="100" t="s">
        <v>774</v>
      </c>
      <c r="B255" s="101" t="s">
        <v>775</v>
      </c>
      <c r="C255" s="102">
        <v>18217.080000000002</v>
      </c>
      <c r="D255" s="102">
        <v>18217.080000000002</v>
      </c>
      <c r="E255" s="103">
        <v>100</v>
      </c>
    </row>
    <row r="256" spans="1:5" s="104" customFormat="1" ht="38.25" outlineLevel="2" x14ac:dyDescent="0.25">
      <c r="A256" s="100" t="s">
        <v>707</v>
      </c>
      <c r="B256" s="101" t="s">
        <v>708</v>
      </c>
      <c r="C256" s="102">
        <v>5374</v>
      </c>
      <c r="D256" s="102">
        <v>5374</v>
      </c>
      <c r="E256" s="103">
        <v>100</v>
      </c>
    </row>
    <row r="257" spans="1:5" s="104" customFormat="1" ht="51" outlineLevel="2" x14ac:dyDescent="0.25">
      <c r="A257" s="100" t="s">
        <v>776</v>
      </c>
      <c r="B257" s="101" t="s">
        <v>630</v>
      </c>
      <c r="C257" s="102">
        <v>7000</v>
      </c>
      <c r="D257" s="102">
        <v>7000</v>
      </c>
      <c r="E257" s="103">
        <v>100</v>
      </c>
    </row>
    <row r="258" spans="1:5" s="104" customFormat="1" ht="38.25" outlineLevel="2" x14ac:dyDescent="0.25">
      <c r="A258" s="100" t="s">
        <v>557</v>
      </c>
      <c r="B258" s="101" t="s">
        <v>558</v>
      </c>
      <c r="C258" s="102">
        <v>650000</v>
      </c>
      <c r="D258" s="102">
        <v>650000</v>
      </c>
      <c r="E258" s="103">
        <v>100</v>
      </c>
    </row>
    <row r="259" spans="1:5" s="99" customFormat="1" ht="38.25" outlineLevel="1" x14ac:dyDescent="0.25">
      <c r="A259" s="95" t="s">
        <v>451</v>
      </c>
      <c r="B259" s="96" t="s">
        <v>452</v>
      </c>
      <c r="C259" s="97">
        <v>4825810</v>
      </c>
      <c r="D259" s="97">
        <v>3204472.54</v>
      </c>
      <c r="E259" s="98">
        <v>66.402791241263131</v>
      </c>
    </row>
    <row r="260" spans="1:5" s="104" customFormat="1" ht="15" outlineLevel="2" x14ac:dyDescent="0.25">
      <c r="A260" s="100" t="s">
        <v>709</v>
      </c>
      <c r="B260" s="101" t="s">
        <v>155</v>
      </c>
      <c r="C260" s="102">
        <v>248959</v>
      </c>
      <c r="D260" s="102">
        <v>0</v>
      </c>
      <c r="E260" s="103">
        <v>0</v>
      </c>
    </row>
    <row r="261" spans="1:5" s="104" customFormat="1" ht="38.25" outlineLevel="2" x14ac:dyDescent="0.25">
      <c r="A261" s="100" t="s">
        <v>559</v>
      </c>
      <c r="B261" s="101" t="s">
        <v>560</v>
      </c>
      <c r="C261" s="102">
        <v>351041</v>
      </c>
      <c r="D261" s="102">
        <v>0</v>
      </c>
      <c r="E261" s="103">
        <v>0</v>
      </c>
    </row>
    <row r="262" spans="1:5" s="104" customFormat="1" ht="15" outlineLevel="2" x14ac:dyDescent="0.25">
      <c r="A262" s="100" t="s">
        <v>824</v>
      </c>
      <c r="B262" s="101" t="s">
        <v>825</v>
      </c>
      <c r="C262" s="102">
        <v>1300000</v>
      </c>
      <c r="D262" s="102">
        <v>1300000</v>
      </c>
      <c r="E262" s="103">
        <v>100</v>
      </c>
    </row>
    <row r="263" spans="1:5" s="104" customFormat="1" ht="38.25" outlineLevel="2" x14ac:dyDescent="0.25">
      <c r="A263" s="100" t="s">
        <v>317</v>
      </c>
      <c r="B263" s="101" t="s">
        <v>318</v>
      </c>
      <c r="C263" s="102">
        <v>574719</v>
      </c>
      <c r="D263" s="102">
        <v>427913.56</v>
      </c>
      <c r="E263" s="103">
        <v>74.456135955136332</v>
      </c>
    </row>
    <row r="264" spans="1:5" s="104" customFormat="1" ht="38.25" outlineLevel="2" x14ac:dyDescent="0.25">
      <c r="A264" s="100" t="s">
        <v>319</v>
      </c>
      <c r="B264" s="101" t="s">
        <v>152</v>
      </c>
      <c r="C264" s="102">
        <v>2020591</v>
      </c>
      <c r="D264" s="102">
        <v>1146371.4099999999</v>
      </c>
      <c r="E264" s="103">
        <v>56.734460858234051</v>
      </c>
    </row>
    <row r="265" spans="1:5" s="104" customFormat="1" ht="38.25" outlineLevel="2" x14ac:dyDescent="0.25">
      <c r="A265" s="100" t="s">
        <v>777</v>
      </c>
      <c r="B265" s="101" t="s">
        <v>778</v>
      </c>
      <c r="C265" s="102">
        <v>330500</v>
      </c>
      <c r="D265" s="102">
        <v>330187.57</v>
      </c>
      <c r="E265" s="103">
        <v>99.905467473524965</v>
      </c>
    </row>
    <row r="266" spans="1:5" s="94" customFormat="1" ht="45.75" thickBot="1" x14ac:dyDescent="0.3">
      <c r="A266" s="90" t="s">
        <v>320</v>
      </c>
      <c r="B266" s="91" t="s">
        <v>321</v>
      </c>
      <c r="C266" s="92">
        <v>12000</v>
      </c>
      <c r="D266" s="92">
        <v>9000</v>
      </c>
      <c r="E266" s="93">
        <v>75</v>
      </c>
    </row>
    <row r="267" spans="1:5" s="99" customFormat="1" ht="25.5" outlineLevel="1" x14ac:dyDescent="0.25">
      <c r="A267" s="95" t="s">
        <v>453</v>
      </c>
      <c r="B267" s="96" t="s">
        <v>454</v>
      </c>
      <c r="C267" s="97">
        <v>12000</v>
      </c>
      <c r="D267" s="97">
        <v>9000</v>
      </c>
      <c r="E267" s="98">
        <v>75</v>
      </c>
    </row>
    <row r="268" spans="1:5" s="104" customFormat="1" ht="15" outlineLevel="2" x14ac:dyDescent="0.25">
      <c r="A268" s="100" t="s">
        <v>710</v>
      </c>
      <c r="B268" s="101" t="s">
        <v>711</v>
      </c>
      <c r="C268" s="102">
        <v>12000</v>
      </c>
      <c r="D268" s="102">
        <v>9000</v>
      </c>
      <c r="E268" s="103">
        <v>75</v>
      </c>
    </row>
    <row r="269" spans="1:5" s="94" customFormat="1" ht="45.75" thickBot="1" x14ac:dyDescent="0.3">
      <c r="A269" s="90" t="s">
        <v>322</v>
      </c>
      <c r="B269" s="91" t="s">
        <v>323</v>
      </c>
      <c r="C269" s="92">
        <v>62000</v>
      </c>
      <c r="D269" s="92">
        <v>57000</v>
      </c>
      <c r="E269" s="93">
        <v>91.935483870967744</v>
      </c>
    </row>
    <row r="270" spans="1:5" s="99" customFormat="1" ht="25.5" outlineLevel="1" x14ac:dyDescent="0.25">
      <c r="A270" s="95" t="s">
        <v>455</v>
      </c>
      <c r="B270" s="96" t="s">
        <v>456</v>
      </c>
      <c r="C270" s="97">
        <v>12000</v>
      </c>
      <c r="D270" s="97">
        <v>7000</v>
      </c>
      <c r="E270" s="98">
        <v>58.333333333333336</v>
      </c>
    </row>
    <row r="271" spans="1:5" s="104" customFormat="1" ht="15.75" customHeight="1" outlineLevel="2" x14ac:dyDescent="0.25">
      <c r="A271" s="100" t="s">
        <v>779</v>
      </c>
      <c r="B271" s="101" t="s">
        <v>723</v>
      </c>
      <c r="C271" s="102">
        <v>8000</v>
      </c>
      <c r="D271" s="102">
        <v>3000</v>
      </c>
      <c r="E271" s="103">
        <v>37.5</v>
      </c>
    </row>
    <row r="272" spans="1:5" s="104" customFormat="1" ht="38.25" outlineLevel="2" x14ac:dyDescent="0.25">
      <c r="A272" s="100" t="s">
        <v>561</v>
      </c>
      <c r="B272" s="101" t="s">
        <v>562</v>
      </c>
      <c r="C272" s="102">
        <v>4000</v>
      </c>
      <c r="D272" s="102">
        <v>4000</v>
      </c>
      <c r="E272" s="103">
        <v>100</v>
      </c>
    </row>
    <row r="273" spans="1:5" s="99" customFormat="1" ht="15" outlineLevel="1" x14ac:dyDescent="0.25">
      <c r="A273" s="95" t="s">
        <v>457</v>
      </c>
      <c r="B273" s="96" t="s">
        <v>458</v>
      </c>
      <c r="C273" s="97">
        <v>50000</v>
      </c>
      <c r="D273" s="97">
        <v>50000</v>
      </c>
      <c r="E273" s="98">
        <v>100</v>
      </c>
    </row>
    <row r="274" spans="1:5" s="104" customFormat="1" ht="38.25" outlineLevel="2" x14ac:dyDescent="0.25">
      <c r="A274" s="100" t="s">
        <v>780</v>
      </c>
      <c r="B274" s="101" t="s">
        <v>781</v>
      </c>
      <c r="C274" s="102">
        <v>34550</v>
      </c>
      <c r="D274" s="102">
        <v>34550</v>
      </c>
      <c r="E274" s="103">
        <v>100</v>
      </c>
    </row>
    <row r="275" spans="1:5" s="104" customFormat="1" ht="53.25" customHeight="1" outlineLevel="2" x14ac:dyDescent="0.25">
      <c r="A275" s="100" t="s">
        <v>563</v>
      </c>
      <c r="B275" s="101" t="s">
        <v>564</v>
      </c>
      <c r="C275" s="102">
        <v>15450</v>
      </c>
      <c r="D275" s="102">
        <v>15450</v>
      </c>
      <c r="E275" s="103">
        <v>100</v>
      </c>
    </row>
    <row r="276" spans="1:5" s="94" customFormat="1" ht="45.75" thickBot="1" x14ac:dyDescent="0.3">
      <c r="A276" s="90" t="s">
        <v>324</v>
      </c>
      <c r="B276" s="91" t="s">
        <v>325</v>
      </c>
      <c r="C276" s="92">
        <v>3745813</v>
      </c>
      <c r="D276" s="92">
        <v>2495837.54</v>
      </c>
      <c r="E276" s="93">
        <v>66.63006241902626</v>
      </c>
    </row>
    <row r="277" spans="1:5" s="99" customFormat="1" ht="51" outlineLevel="1" x14ac:dyDescent="0.25">
      <c r="A277" s="95" t="s">
        <v>459</v>
      </c>
      <c r="B277" s="96" t="s">
        <v>445</v>
      </c>
      <c r="C277" s="97">
        <v>3745813</v>
      </c>
      <c r="D277" s="97">
        <v>2495837.54</v>
      </c>
      <c r="E277" s="98">
        <v>66.63006241902626</v>
      </c>
    </row>
    <row r="278" spans="1:5" s="104" customFormat="1" ht="15" outlineLevel="2" x14ac:dyDescent="0.25">
      <c r="A278" s="100" t="s">
        <v>326</v>
      </c>
      <c r="B278" s="101" t="s">
        <v>327</v>
      </c>
      <c r="C278" s="102">
        <v>16565</v>
      </c>
      <c r="D278" s="102">
        <v>0</v>
      </c>
      <c r="E278" s="103">
        <v>0</v>
      </c>
    </row>
    <row r="279" spans="1:5" s="104" customFormat="1" ht="38.25" outlineLevel="2" x14ac:dyDescent="0.25">
      <c r="A279" s="100" t="s">
        <v>516</v>
      </c>
      <c r="B279" s="101" t="s">
        <v>511</v>
      </c>
      <c r="C279" s="102">
        <v>123535</v>
      </c>
      <c r="D279" s="102">
        <v>108137.54</v>
      </c>
      <c r="E279" s="103">
        <v>87.535953373537865</v>
      </c>
    </row>
    <row r="280" spans="1:5" s="104" customFormat="1" ht="15" outlineLevel="2" x14ac:dyDescent="0.25">
      <c r="A280" s="100" t="s">
        <v>328</v>
      </c>
      <c r="B280" s="101" t="s">
        <v>154</v>
      </c>
      <c r="C280" s="102">
        <v>282091</v>
      </c>
      <c r="D280" s="102">
        <v>182091</v>
      </c>
      <c r="E280" s="103">
        <v>64.550446487126493</v>
      </c>
    </row>
    <row r="281" spans="1:5" s="104" customFormat="1" ht="38.25" outlineLevel="2" x14ac:dyDescent="0.25">
      <c r="A281" s="100" t="s">
        <v>712</v>
      </c>
      <c r="B281" s="101" t="s">
        <v>574</v>
      </c>
      <c r="C281" s="102">
        <v>17909</v>
      </c>
      <c r="D281" s="102">
        <v>17909</v>
      </c>
      <c r="E281" s="103">
        <v>100</v>
      </c>
    </row>
    <row r="282" spans="1:5" s="104" customFormat="1" ht="51" outlineLevel="2" x14ac:dyDescent="0.25">
      <c r="A282" s="100" t="s">
        <v>629</v>
      </c>
      <c r="B282" s="101" t="s">
        <v>630</v>
      </c>
      <c r="C282" s="102">
        <v>20601</v>
      </c>
      <c r="D282" s="102">
        <v>0</v>
      </c>
      <c r="E282" s="103">
        <v>0</v>
      </c>
    </row>
    <row r="283" spans="1:5" s="104" customFormat="1" ht="15" outlineLevel="2" x14ac:dyDescent="0.25">
      <c r="A283" s="100" t="s">
        <v>782</v>
      </c>
      <c r="B283" s="101" t="s">
        <v>539</v>
      </c>
      <c r="C283" s="102">
        <v>1550700</v>
      </c>
      <c r="D283" s="102">
        <v>1550700</v>
      </c>
      <c r="E283" s="103">
        <v>100</v>
      </c>
    </row>
    <row r="284" spans="1:5" s="104" customFormat="1" ht="15" outlineLevel="2" x14ac:dyDescent="0.25">
      <c r="A284" s="100" t="s">
        <v>783</v>
      </c>
      <c r="B284" s="101" t="s">
        <v>784</v>
      </c>
      <c r="C284" s="102">
        <v>40000</v>
      </c>
      <c r="D284" s="102">
        <v>40000</v>
      </c>
      <c r="E284" s="103">
        <v>100</v>
      </c>
    </row>
    <row r="285" spans="1:5" s="104" customFormat="1" ht="38.25" outlineLevel="2" x14ac:dyDescent="0.25">
      <c r="A285" s="100" t="s">
        <v>785</v>
      </c>
      <c r="B285" s="101" t="s">
        <v>786</v>
      </c>
      <c r="C285" s="102">
        <v>159300</v>
      </c>
      <c r="D285" s="102">
        <v>0</v>
      </c>
      <c r="E285" s="103">
        <v>0</v>
      </c>
    </row>
    <row r="286" spans="1:5" s="104" customFormat="1" ht="38.25" outlineLevel="2" x14ac:dyDescent="0.25">
      <c r="A286" s="100" t="s">
        <v>826</v>
      </c>
      <c r="B286" s="101" t="s">
        <v>827</v>
      </c>
      <c r="C286" s="102">
        <v>420000</v>
      </c>
      <c r="D286" s="102">
        <v>0</v>
      </c>
      <c r="E286" s="103">
        <v>0</v>
      </c>
    </row>
    <row r="287" spans="1:5" s="104" customFormat="1" ht="38.25" outlineLevel="2" x14ac:dyDescent="0.25">
      <c r="A287" s="100" t="s">
        <v>713</v>
      </c>
      <c r="B287" s="101" t="s">
        <v>307</v>
      </c>
      <c r="C287" s="102">
        <v>1115112</v>
      </c>
      <c r="D287" s="102">
        <v>597000</v>
      </c>
      <c r="E287" s="103">
        <v>53.537223166820908</v>
      </c>
    </row>
    <row r="288" spans="1:5" s="94" customFormat="1" ht="45.75" thickBot="1" x14ac:dyDescent="0.3">
      <c r="A288" s="90" t="s">
        <v>329</v>
      </c>
      <c r="B288" s="91" t="s">
        <v>330</v>
      </c>
      <c r="C288" s="92">
        <v>966039</v>
      </c>
      <c r="D288" s="92">
        <v>50786.51</v>
      </c>
      <c r="E288" s="93">
        <v>5.2571904446921911</v>
      </c>
    </row>
    <row r="289" spans="1:5" s="99" customFormat="1" ht="15" outlineLevel="1" x14ac:dyDescent="0.25">
      <c r="A289" s="95" t="s">
        <v>460</v>
      </c>
      <c r="B289" s="96" t="s">
        <v>458</v>
      </c>
      <c r="C289" s="97">
        <v>954039</v>
      </c>
      <c r="D289" s="97">
        <v>41786.51</v>
      </c>
      <c r="E289" s="98">
        <v>4.3799582616643553</v>
      </c>
    </row>
    <row r="290" spans="1:5" s="104" customFormat="1" ht="53.25" customHeight="1" outlineLevel="2" x14ac:dyDescent="0.25">
      <c r="A290" s="100" t="s">
        <v>565</v>
      </c>
      <c r="B290" s="101" t="s">
        <v>564</v>
      </c>
      <c r="C290" s="102">
        <v>62650</v>
      </c>
      <c r="D290" s="102">
        <v>41786.51</v>
      </c>
      <c r="E290" s="103">
        <v>66.698339984038313</v>
      </c>
    </row>
    <row r="291" spans="1:5" s="104" customFormat="1" ht="25.5" outlineLevel="2" x14ac:dyDescent="0.25">
      <c r="A291" s="100" t="s">
        <v>787</v>
      </c>
      <c r="B291" s="101" t="s">
        <v>788</v>
      </c>
      <c r="C291" s="102">
        <v>891389</v>
      </c>
      <c r="D291" s="102">
        <v>0</v>
      </c>
      <c r="E291" s="103">
        <v>0</v>
      </c>
    </row>
    <row r="292" spans="1:5" s="99" customFormat="1" ht="25.5" outlineLevel="1" x14ac:dyDescent="0.25">
      <c r="A292" s="95" t="s">
        <v>461</v>
      </c>
      <c r="B292" s="96" t="s">
        <v>456</v>
      </c>
      <c r="C292" s="97">
        <v>12000</v>
      </c>
      <c r="D292" s="97">
        <v>9000</v>
      </c>
      <c r="E292" s="98">
        <v>75</v>
      </c>
    </row>
    <row r="293" spans="1:5" s="104" customFormat="1" ht="38.25" outlineLevel="2" x14ac:dyDescent="0.25">
      <c r="A293" s="100" t="s">
        <v>566</v>
      </c>
      <c r="B293" s="101" t="s">
        <v>562</v>
      </c>
      <c r="C293" s="102">
        <v>12000</v>
      </c>
      <c r="D293" s="102">
        <v>9000</v>
      </c>
      <c r="E293" s="103">
        <v>75</v>
      </c>
    </row>
    <row r="294" spans="1:5" s="94" customFormat="1" ht="45.75" thickBot="1" x14ac:dyDescent="0.3">
      <c r="A294" s="90" t="s">
        <v>331</v>
      </c>
      <c r="B294" s="91" t="s">
        <v>332</v>
      </c>
      <c r="C294" s="92">
        <v>5185273.21</v>
      </c>
      <c r="D294" s="92">
        <v>2805532.87</v>
      </c>
      <c r="E294" s="93">
        <v>54.105786838568534</v>
      </c>
    </row>
    <row r="295" spans="1:5" s="99" customFormat="1" ht="51" outlineLevel="1" x14ac:dyDescent="0.25">
      <c r="A295" s="95" t="s">
        <v>462</v>
      </c>
      <c r="B295" s="96" t="s">
        <v>445</v>
      </c>
      <c r="C295" s="97">
        <v>3781844.54</v>
      </c>
      <c r="D295" s="97">
        <v>2015338.57</v>
      </c>
      <c r="E295" s="98">
        <v>53.289831157364283</v>
      </c>
    </row>
    <row r="296" spans="1:5" s="104" customFormat="1" ht="15" outlineLevel="2" x14ac:dyDescent="0.25">
      <c r="A296" s="100" t="s">
        <v>232</v>
      </c>
      <c r="B296" s="101" t="s">
        <v>327</v>
      </c>
      <c r="C296" s="102">
        <v>199500</v>
      </c>
      <c r="D296" s="102">
        <v>101092.12</v>
      </c>
      <c r="E296" s="103">
        <v>50.672741854636591</v>
      </c>
    </row>
    <row r="297" spans="1:5" s="104" customFormat="1" ht="38.25" outlineLevel="2" x14ac:dyDescent="0.25">
      <c r="A297" s="100" t="s">
        <v>517</v>
      </c>
      <c r="B297" s="101" t="s">
        <v>511</v>
      </c>
      <c r="C297" s="102">
        <v>50000</v>
      </c>
      <c r="D297" s="102">
        <v>22388.12</v>
      </c>
      <c r="E297" s="103">
        <v>44.776240000000001</v>
      </c>
    </row>
    <row r="298" spans="1:5" s="104" customFormat="1" ht="15" outlineLevel="2" x14ac:dyDescent="0.25">
      <c r="A298" s="100" t="s">
        <v>567</v>
      </c>
      <c r="B298" s="101" t="s">
        <v>156</v>
      </c>
      <c r="C298" s="102">
        <v>1137786.21</v>
      </c>
      <c r="D298" s="102">
        <v>0</v>
      </c>
      <c r="E298" s="103">
        <v>0</v>
      </c>
    </row>
    <row r="299" spans="1:5" s="104" customFormat="1" ht="25.5" outlineLevel="2" x14ac:dyDescent="0.25">
      <c r="A299" s="100" t="s">
        <v>568</v>
      </c>
      <c r="B299" s="101" t="s">
        <v>569</v>
      </c>
      <c r="C299" s="102">
        <v>8834.33</v>
      </c>
      <c r="D299" s="102">
        <v>8834.33</v>
      </c>
      <c r="E299" s="103">
        <v>100</v>
      </c>
    </row>
    <row r="300" spans="1:5" s="104" customFormat="1" ht="15" outlineLevel="2" x14ac:dyDescent="0.25">
      <c r="A300" s="100" t="s">
        <v>570</v>
      </c>
      <c r="B300" s="101" t="s">
        <v>556</v>
      </c>
      <c r="C300" s="102">
        <v>10000</v>
      </c>
      <c r="D300" s="102">
        <v>10000</v>
      </c>
      <c r="E300" s="103">
        <v>100</v>
      </c>
    </row>
    <row r="301" spans="1:5" s="104" customFormat="1" ht="25.5" outlineLevel="2" x14ac:dyDescent="0.25">
      <c r="A301" s="100" t="s">
        <v>571</v>
      </c>
      <c r="B301" s="101" t="s">
        <v>333</v>
      </c>
      <c r="C301" s="102">
        <v>2224723</v>
      </c>
      <c r="D301" s="102">
        <v>1722023</v>
      </c>
      <c r="E301" s="103">
        <v>77.403928489074815</v>
      </c>
    </row>
    <row r="302" spans="1:5" s="104" customFormat="1" ht="15" outlineLevel="2" x14ac:dyDescent="0.25">
      <c r="A302" s="100" t="s">
        <v>334</v>
      </c>
      <c r="B302" s="101" t="s">
        <v>154</v>
      </c>
      <c r="C302" s="102">
        <v>88773</v>
      </c>
      <c r="D302" s="102">
        <v>88773</v>
      </c>
      <c r="E302" s="103">
        <v>100</v>
      </c>
    </row>
    <row r="303" spans="1:5" s="104" customFormat="1" ht="38.25" outlineLevel="2" x14ac:dyDescent="0.25">
      <c r="A303" s="100" t="s">
        <v>714</v>
      </c>
      <c r="B303" s="101" t="s">
        <v>574</v>
      </c>
      <c r="C303" s="102">
        <v>62228</v>
      </c>
      <c r="D303" s="102">
        <v>62228</v>
      </c>
      <c r="E303" s="103">
        <v>100</v>
      </c>
    </row>
    <row r="304" spans="1:5" s="99" customFormat="1" ht="15" customHeight="1" outlineLevel="1" x14ac:dyDescent="0.25">
      <c r="A304" s="95" t="s">
        <v>463</v>
      </c>
      <c r="B304" s="96" t="s">
        <v>435</v>
      </c>
      <c r="C304" s="97">
        <v>1403428.67</v>
      </c>
      <c r="D304" s="97">
        <v>790194.3</v>
      </c>
      <c r="E304" s="98">
        <v>56.304557323885938</v>
      </c>
    </row>
    <row r="305" spans="1:5" s="104" customFormat="1" ht="38.25" outlineLevel="2" x14ac:dyDescent="0.25">
      <c r="A305" s="100" t="s">
        <v>789</v>
      </c>
      <c r="B305" s="101" t="s">
        <v>786</v>
      </c>
      <c r="C305" s="102">
        <v>105000</v>
      </c>
      <c r="D305" s="102">
        <v>105000</v>
      </c>
      <c r="E305" s="103">
        <v>100</v>
      </c>
    </row>
    <row r="306" spans="1:5" s="104" customFormat="1" ht="38.25" outlineLevel="2" x14ac:dyDescent="0.25">
      <c r="A306" s="100" t="s">
        <v>335</v>
      </c>
      <c r="B306" s="101" t="s">
        <v>157</v>
      </c>
      <c r="C306" s="102">
        <v>184816.67</v>
      </c>
      <c r="D306" s="102">
        <v>135194.29999999999</v>
      </c>
      <c r="E306" s="103">
        <v>73.150490158707001</v>
      </c>
    </row>
    <row r="307" spans="1:5" s="104" customFormat="1" ht="38.25" outlineLevel="2" x14ac:dyDescent="0.25">
      <c r="A307" s="100" t="s">
        <v>336</v>
      </c>
      <c r="B307" s="101" t="s">
        <v>307</v>
      </c>
      <c r="C307" s="102">
        <v>1113612</v>
      </c>
      <c r="D307" s="102">
        <v>550000</v>
      </c>
      <c r="E307" s="103">
        <v>49.388835608811689</v>
      </c>
    </row>
    <row r="308" spans="1:5" s="94" customFormat="1" ht="75.75" thickBot="1" x14ac:dyDescent="0.3">
      <c r="A308" s="90" t="s">
        <v>715</v>
      </c>
      <c r="B308" s="91" t="s">
        <v>716</v>
      </c>
      <c r="C308" s="92">
        <v>500</v>
      </c>
      <c r="D308" s="92">
        <v>0</v>
      </c>
      <c r="E308" s="93">
        <v>0</v>
      </c>
    </row>
    <row r="309" spans="1:5" s="99" customFormat="1" ht="38.25" outlineLevel="1" x14ac:dyDescent="0.25">
      <c r="A309" s="95" t="s">
        <v>717</v>
      </c>
      <c r="B309" s="96" t="s">
        <v>718</v>
      </c>
      <c r="C309" s="97">
        <v>500</v>
      </c>
      <c r="D309" s="97">
        <v>0</v>
      </c>
      <c r="E309" s="98">
        <v>0</v>
      </c>
    </row>
    <row r="310" spans="1:5" s="104" customFormat="1" ht="51" outlineLevel="2" x14ac:dyDescent="0.25">
      <c r="A310" s="100" t="s">
        <v>719</v>
      </c>
      <c r="B310" s="101" t="s">
        <v>553</v>
      </c>
      <c r="C310" s="102">
        <v>500</v>
      </c>
      <c r="D310" s="102">
        <v>0</v>
      </c>
      <c r="E310" s="103">
        <v>0</v>
      </c>
    </row>
    <row r="311" spans="1:5" s="94" customFormat="1" ht="45.75" thickBot="1" x14ac:dyDescent="0.3">
      <c r="A311" s="90" t="s">
        <v>337</v>
      </c>
      <c r="B311" s="91" t="s">
        <v>338</v>
      </c>
      <c r="C311" s="92">
        <v>761497.81</v>
      </c>
      <c r="D311" s="92">
        <v>405282.32</v>
      </c>
      <c r="E311" s="93">
        <v>53.221731524086721</v>
      </c>
    </row>
    <row r="312" spans="1:5" s="99" customFormat="1" ht="38.25" outlineLevel="1" x14ac:dyDescent="0.25">
      <c r="A312" s="95" t="s">
        <v>464</v>
      </c>
      <c r="B312" s="96" t="s">
        <v>465</v>
      </c>
      <c r="C312" s="97">
        <v>761497.81</v>
      </c>
      <c r="D312" s="97">
        <v>405282.32</v>
      </c>
      <c r="E312" s="98">
        <v>53.221731524086721</v>
      </c>
    </row>
    <row r="313" spans="1:5" s="104" customFormat="1" ht="15" outlineLevel="2" x14ac:dyDescent="0.25">
      <c r="A313" s="100" t="s">
        <v>720</v>
      </c>
      <c r="B313" s="101" t="s">
        <v>153</v>
      </c>
      <c r="C313" s="102">
        <v>212523.23</v>
      </c>
      <c r="D313" s="102">
        <v>12470.73</v>
      </c>
      <c r="E313" s="103">
        <v>5.8679373544247371</v>
      </c>
    </row>
    <row r="314" spans="1:5" s="104" customFormat="1" ht="15" outlineLevel="2" x14ac:dyDescent="0.25">
      <c r="A314" s="100" t="s">
        <v>828</v>
      </c>
      <c r="B314" s="101" t="s">
        <v>156</v>
      </c>
      <c r="C314" s="102">
        <v>47400</v>
      </c>
      <c r="D314" s="102">
        <v>0</v>
      </c>
      <c r="E314" s="103">
        <v>0</v>
      </c>
    </row>
    <row r="315" spans="1:5" s="104" customFormat="1" ht="15" outlineLevel="2" x14ac:dyDescent="0.25">
      <c r="A315" s="100" t="s">
        <v>829</v>
      </c>
      <c r="B315" s="101" t="s">
        <v>154</v>
      </c>
      <c r="C315" s="102">
        <v>500000</v>
      </c>
      <c r="D315" s="102">
        <v>391645.42</v>
      </c>
      <c r="E315" s="103">
        <v>78.329083999999995</v>
      </c>
    </row>
    <row r="316" spans="1:5" s="104" customFormat="1" ht="15" outlineLevel="2" x14ac:dyDescent="0.25">
      <c r="A316" s="100" t="s">
        <v>721</v>
      </c>
      <c r="B316" s="101" t="s">
        <v>722</v>
      </c>
      <c r="C316" s="102">
        <v>1574.58</v>
      </c>
      <c r="D316" s="102">
        <v>1166.17</v>
      </c>
      <c r="E316" s="103">
        <v>74.062289626440062</v>
      </c>
    </row>
    <row r="317" spans="1:5" s="94" customFormat="1" ht="45.75" thickBot="1" x14ac:dyDescent="0.3">
      <c r="A317" s="90" t="s">
        <v>339</v>
      </c>
      <c r="B317" s="91" t="s">
        <v>340</v>
      </c>
      <c r="C317" s="92">
        <v>315600</v>
      </c>
      <c r="D317" s="92">
        <v>10400</v>
      </c>
      <c r="E317" s="93">
        <v>3.2953105196451205</v>
      </c>
    </row>
    <row r="318" spans="1:5" s="99" customFormat="1" ht="25.5" outlineLevel="1" x14ac:dyDescent="0.25">
      <c r="A318" s="95" t="s">
        <v>466</v>
      </c>
      <c r="B318" s="96" t="s">
        <v>456</v>
      </c>
      <c r="C318" s="97">
        <v>15600</v>
      </c>
      <c r="D318" s="97">
        <v>10400</v>
      </c>
      <c r="E318" s="98">
        <v>66.666666666666671</v>
      </c>
    </row>
    <row r="319" spans="1:5" s="104" customFormat="1" ht="15" outlineLevel="2" x14ac:dyDescent="0.25">
      <c r="A319" s="100" t="s">
        <v>341</v>
      </c>
      <c r="B319" s="101" t="s">
        <v>150</v>
      </c>
      <c r="C319" s="102">
        <v>15600</v>
      </c>
      <c r="D319" s="102">
        <v>10400</v>
      </c>
      <c r="E319" s="103">
        <v>66.666666666666671</v>
      </c>
    </row>
    <row r="320" spans="1:5" s="99" customFormat="1" ht="38.25" outlineLevel="1" x14ac:dyDescent="0.25">
      <c r="A320" s="95" t="s">
        <v>790</v>
      </c>
      <c r="B320" s="96" t="s">
        <v>791</v>
      </c>
      <c r="C320" s="97">
        <v>300000</v>
      </c>
      <c r="D320" s="97">
        <v>0</v>
      </c>
      <c r="E320" s="98">
        <v>0</v>
      </c>
    </row>
    <row r="321" spans="1:5" s="104" customFormat="1" ht="15" outlineLevel="2" x14ac:dyDescent="0.25">
      <c r="A321" s="100" t="s">
        <v>792</v>
      </c>
      <c r="B321" s="101" t="s">
        <v>761</v>
      </c>
      <c r="C321" s="102">
        <v>300000</v>
      </c>
      <c r="D321" s="102">
        <v>0</v>
      </c>
      <c r="E321" s="103">
        <v>0</v>
      </c>
    </row>
    <row r="322" spans="1:5" s="94" customFormat="1" ht="45.75" thickBot="1" x14ac:dyDescent="0.3">
      <c r="A322" s="90" t="s">
        <v>342</v>
      </c>
      <c r="B322" s="91" t="s">
        <v>343</v>
      </c>
      <c r="C322" s="92">
        <v>6492785.46</v>
      </c>
      <c r="D322" s="92">
        <v>3817309.69</v>
      </c>
      <c r="E322" s="93">
        <v>58.793097562167098</v>
      </c>
    </row>
    <row r="323" spans="1:5" s="99" customFormat="1" ht="51" outlineLevel="1" x14ac:dyDescent="0.25">
      <c r="A323" s="95" t="s">
        <v>467</v>
      </c>
      <c r="B323" s="96" t="s">
        <v>445</v>
      </c>
      <c r="C323" s="97">
        <v>6050413.8399999999</v>
      </c>
      <c r="D323" s="97">
        <v>3817309.69</v>
      </c>
      <c r="E323" s="98">
        <v>63.091712252198604</v>
      </c>
    </row>
    <row r="324" spans="1:5" s="104" customFormat="1" ht="15" outlineLevel="2" x14ac:dyDescent="0.25">
      <c r="A324" s="100" t="s">
        <v>793</v>
      </c>
      <c r="B324" s="101" t="s">
        <v>153</v>
      </c>
      <c r="C324" s="102">
        <v>1667747.92</v>
      </c>
      <c r="D324" s="102">
        <v>501920.94</v>
      </c>
      <c r="E324" s="103">
        <v>30.095731733846204</v>
      </c>
    </row>
    <row r="325" spans="1:5" s="104" customFormat="1" ht="38.25" outlineLevel="2" x14ac:dyDescent="0.25">
      <c r="A325" s="100" t="s">
        <v>572</v>
      </c>
      <c r="B325" s="101" t="s">
        <v>511</v>
      </c>
      <c r="C325" s="102">
        <v>936000</v>
      </c>
      <c r="D325" s="102">
        <v>644740.13</v>
      </c>
      <c r="E325" s="103">
        <v>68.882492521367524</v>
      </c>
    </row>
    <row r="326" spans="1:5" s="104" customFormat="1" ht="15" outlineLevel="2" x14ac:dyDescent="0.25">
      <c r="A326" s="100" t="s">
        <v>830</v>
      </c>
      <c r="B326" s="101" t="s">
        <v>154</v>
      </c>
      <c r="C326" s="102">
        <v>625676.69999999995</v>
      </c>
      <c r="D326" s="102">
        <v>157347</v>
      </c>
      <c r="E326" s="103">
        <v>25.148291441890038</v>
      </c>
    </row>
    <row r="327" spans="1:5" s="104" customFormat="1" ht="38.25" outlineLevel="2" x14ac:dyDescent="0.25">
      <c r="A327" s="100" t="s">
        <v>573</v>
      </c>
      <c r="B327" s="101" t="s">
        <v>574</v>
      </c>
      <c r="C327" s="102">
        <v>474323.3</v>
      </c>
      <c r="D327" s="102">
        <v>275900</v>
      </c>
      <c r="E327" s="103">
        <v>58.167077181323371</v>
      </c>
    </row>
    <row r="328" spans="1:5" s="104" customFormat="1" ht="15" outlineLevel="2" x14ac:dyDescent="0.25">
      <c r="A328" s="100" t="s">
        <v>831</v>
      </c>
      <c r="B328" s="101" t="s">
        <v>156</v>
      </c>
      <c r="C328" s="102">
        <v>100000</v>
      </c>
      <c r="D328" s="102">
        <v>0</v>
      </c>
      <c r="E328" s="103">
        <v>0</v>
      </c>
    </row>
    <row r="329" spans="1:5" s="104" customFormat="1" ht="15" outlineLevel="2" x14ac:dyDescent="0.25">
      <c r="A329" s="100" t="s">
        <v>575</v>
      </c>
      <c r="B329" s="101" t="s">
        <v>556</v>
      </c>
      <c r="C329" s="102">
        <v>10000</v>
      </c>
      <c r="D329" s="102">
        <v>10000</v>
      </c>
      <c r="E329" s="103">
        <v>100</v>
      </c>
    </row>
    <row r="330" spans="1:5" s="104" customFormat="1" ht="25.5" outlineLevel="2" x14ac:dyDescent="0.25">
      <c r="A330" s="100" t="s">
        <v>576</v>
      </c>
      <c r="B330" s="101" t="s">
        <v>577</v>
      </c>
      <c r="C330" s="102">
        <v>2224223</v>
      </c>
      <c r="D330" s="102">
        <v>2224223</v>
      </c>
      <c r="E330" s="103">
        <v>100</v>
      </c>
    </row>
    <row r="331" spans="1:5" s="104" customFormat="1" ht="38.25" outlineLevel="2" x14ac:dyDescent="0.25">
      <c r="A331" s="100" t="s">
        <v>794</v>
      </c>
      <c r="B331" s="101" t="s">
        <v>795</v>
      </c>
      <c r="C331" s="102">
        <v>12442.92</v>
      </c>
      <c r="D331" s="102">
        <v>3178.62</v>
      </c>
      <c r="E331" s="103">
        <v>25.545611480263474</v>
      </c>
    </row>
    <row r="332" spans="1:5" s="99" customFormat="1" ht="38.25" outlineLevel="1" x14ac:dyDescent="0.25">
      <c r="A332" s="95" t="s">
        <v>468</v>
      </c>
      <c r="B332" s="96" t="s">
        <v>447</v>
      </c>
      <c r="C332" s="97">
        <v>442371.62</v>
      </c>
      <c r="D332" s="97">
        <v>0</v>
      </c>
      <c r="E332" s="98">
        <v>0</v>
      </c>
    </row>
    <row r="333" spans="1:5" s="104" customFormat="1" ht="38.25" outlineLevel="2" x14ac:dyDescent="0.25">
      <c r="A333" s="100" t="s">
        <v>724</v>
      </c>
      <c r="B333" s="101" t="s">
        <v>725</v>
      </c>
      <c r="C333" s="102">
        <v>201509.16</v>
      </c>
      <c r="D333" s="102">
        <v>0</v>
      </c>
      <c r="E333" s="103">
        <v>0</v>
      </c>
    </row>
    <row r="334" spans="1:5" s="104" customFormat="1" ht="38.25" outlineLevel="2" x14ac:dyDescent="0.25">
      <c r="A334" s="100" t="s">
        <v>832</v>
      </c>
      <c r="B334" s="101" t="s">
        <v>833</v>
      </c>
      <c r="C334" s="102">
        <v>240862.46</v>
      </c>
      <c r="D334" s="102">
        <v>0</v>
      </c>
      <c r="E334" s="103">
        <v>0</v>
      </c>
    </row>
    <row r="335" spans="1:5" s="94" customFormat="1" ht="45.75" thickBot="1" x14ac:dyDescent="0.3">
      <c r="A335" s="90" t="s">
        <v>344</v>
      </c>
      <c r="B335" s="91" t="s">
        <v>345</v>
      </c>
      <c r="C335" s="92">
        <v>10800</v>
      </c>
      <c r="D335" s="92">
        <v>0</v>
      </c>
      <c r="E335" s="93">
        <v>0</v>
      </c>
    </row>
    <row r="336" spans="1:5" s="99" customFormat="1" ht="25.5" outlineLevel="1" x14ac:dyDescent="0.25">
      <c r="A336" s="95" t="s">
        <v>469</v>
      </c>
      <c r="B336" s="96" t="s">
        <v>456</v>
      </c>
      <c r="C336" s="97">
        <v>10800</v>
      </c>
      <c r="D336" s="97">
        <v>0</v>
      </c>
      <c r="E336" s="98">
        <v>0</v>
      </c>
    </row>
    <row r="337" spans="1:5" s="104" customFormat="1" ht="15" outlineLevel="2" x14ac:dyDescent="0.25">
      <c r="A337" s="100" t="s">
        <v>346</v>
      </c>
      <c r="B337" s="101" t="s">
        <v>150</v>
      </c>
      <c r="C337" s="102">
        <v>10800</v>
      </c>
      <c r="D337" s="102">
        <v>0</v>
      </c>
      <c r="E337" s="103">
        <v>0</v>
      </c>
    </row>
    <row r="338" spans="1:5" s="94" customFormat="1" ht="45.75" thickBot="1" x14ac:dyDescent="0.3">
      <c r="A338" s="90" t="s">
        <v>347</v>
      </c>
      <c r="B338" s="91" t="s">
        <v>348</v>
      </c>
      <c r="C338" s="92">
        <v>9333297.8499999996</v>
      </c>
      <c r="D338" s="92">
        <v>6073884.6100000003</v>
      </c>
      <c r="E338" s="93">
        <v>65.077582518166395</v>
      </c>
    </row>
    <row r="339" spans="1:5" s="99" customFormat="1" ht="38.25" outlineLevel="1" x14ac:dyDescent="0.25">
      <c r="A339" s="95" t="s">
        <v>470</v>
      </c>
      <c r="B339" s="96" t="s">
        <v>447</v>
      </c>
      <c r="C339" s="97">
        <v>6135235.3600000003</v>
      </c>
      <c r="D339" s="97">
        <v>4579334.46</v>
      </c>
      <c r="E339" s="98">
        <v>74.639915036609125</v>
      </c>
    </row>
    <row r="340" spans="1:5" s="104" customFormat="1" ht="38.25" outlineLevel="2" x14ac:dyDescent="0.25">
      <c r="A340" s="100" t="s">
        <v>349</v>
      </c>
      <c r="B340" s="101" t="s">
        <v>151</v>
      </c>
      <c r="C340" s="102">
        <v>1743328.92</v>
      </c>
      <c r="D340" s="102">
        <v>1435426.74</v>
      </c>
      <c r="E340" s="103">
        <v>82.338262363019822</v>
      </c>
    </row>
    <row r="341" spans="1:5" s="104" customFormat="1" ht="38.25" outlineLevel="2" x14ac:dyDescent="0.25">
      <c r="A341" s="100" t="s">
        <v>350</v>
      </c>
      <c r="B341" s="101" t="s">
        <v>152</v>
      </c>
      <c r="C341" s="102">
        <v>3252144</v>
      </c>
      <c r="D341" s="102">
        <v>2018407.72</v>
      </c>
      <c r="E341" s="103">
        <v>62.063909839170712</v>
      </c>
    </row>
    <row r="342" spans="1:5" s="104" customFormat="1" ht="38.25" outlineLevel="2" x14ac:dyDescent="0.25">
      <c r="A342" s="100" t="s">
        <v>834</v>
      </c>
      <c r="B342" s="101" t="s">
        <v>833</v>
      </c>
      <c r="C342" s="102">
        <v>14262.44</v>
      </c>
      <c r="D342" s="102">
        <v>0</v>
      </c>
      <c r="E342" s="103">
        <v>0</v>
      </c>
    </row>
    <row r="343" spans="1:5" s="104" customFormat="1" ht="15" outlineLevel="2" x14ac:dyDescent="0.25">
      <c r="A343" s="100" t="s">
        <v>796</v>
      </c>
      <c r="B343" s="101" t="s">
        <v>96</v>
      </c>
      <c r="C343" s="102">
        <v>1125500</v>
      </c>
      <c r="D343" s="102">
        <v>1125500</v>
      </c>
      <c r="E343" s="103">
        <v>100</v>
      </c>
    </row>
    <row r="344" spans="1:5" s="99" customFormat="1" ht="51" outlineLevel="1" x14ac:dyDescent="0.25">
      <c r="A344" s="95" t="s">
        <v>471</v>
      </c>
      <c r="B344" s="96" t="s">
        <v>445</v>
      </c>
      <c r="C344" s="97">
        <v>3198062.49</v>
      </c>
      <c r="D344" s="97">
        <v>1494550.15</v>
      </c>
      <c r="E344" s="98">
        <v>46.732987697185365</v>
      </c>
    </row>
    <row r="345" spans="1:5" s="104" customFormat="1" ht="51" outlineLevel="2" x14ac:dyDescent="0.25">
      <c r="A345" s="100" t="s">
        <v>797</v>
      </c>
      <c r="B345" s="101" t="s">
        <v>630</v>
      </c>
      <c r="C345" s="102">
        <v>37960.080000000002</v>
      </c>
      <c r="D345" s="102">
        <v>25698.83</v>
      </c>
      <c r="E345" s="103">
        <v>67.699620232623317</v>
      </c>
    </row>
    <row r="346" spans="1:5" s="104" customFormat="1" ht="25.5" outlineLevel="2" x14ac:dyDescent="0.25">
      <c r="A346" s="100" t="s">
        <v>726</v>
      </c>
      <c r="B346" s="101" t="s">
        <v>316</v>
      </c>
      <c r="C346" s="102">
        <v>2233223</v>
      </c>
      <c r="D346" s="102">
        <v>897585.06</v>
      </c>
      <c r="E346" s="103">
        <v>40.192361443528029</v>
      </c>
    </row>
    <row r="347" spans="1:5" s="104" customFormat="1" ht="15" outlineLevel="2" x14ac:dyDescent="0.25">
      <c r="A347" s="100" t="s">
        <v>351</v>
      </c>
      <c r="B347" s="101" t="s">
        <v>153</v>
      </c>
      <c r="C347" s="102">
        <v>20628.41</v>
      </c>
      <c r="D347" s="102">
        <v>20628.41</v>
      </c>
      <c r="E347" s="103">
        <v>100</v>
      </c>
    </row>
    <row r="348" spans="1:5" s="104" customFormat="1" ht="38.25" outlineLevel="2" x14ac:dyDescent="0.25">
      <c r="A348" s="100" t="s">
        <v>727</v>
      </c>
      <c r="B348" s="101" t="s">
        <v>513</v>
      </c>
      <c r="C348" s="102">
        <v>450000</v>
      </c>
      <c r="D348" s="102">
        <v>255116.65</v>
      </c>
      <c r="E348" s="103">
        <v>56.692588888888892</v>
      </c>
    </row>
    <row r="349" spans="1:5" s="104" customFormat="1" ht="15" outlineLevel="2" x14ac:dyDescent="0.25">
      <c r="A349" s="100" t="s">
        <v>352</v>
      </c>
      <c r="B349" s="101" t="s">
        <v>154</v>
      </c>
      <c r="C349" s="102">
        <v>446251</v>
      </c>
      <c r="D349" s="102">
        <v>285521.2</v>
      </c>
      <c r="E349" s="103">
        <v>63.98219835921936</v>
      </c>
    </row>
    <row r="350" spans="1:5" s="104" customFormat="1" ht="15" outlineLevel="2" x14ac:dyDescent="0.25">
      <c r="A350" s="100" t="s">
        <v>578</v>
      </c>
      <c r="B350" s="101" t="s">
        <v>556</v>
      </c>
      <c r="C350" s="102">
        <v>10000</v>
      </c>
      <c r="D350" s="102">
        <v>10000</v>
      </c>
      <c r="E350" s="103">
        <v>100</v>
      </c>
    </row>
    <row r="351" spans="1:5" s="94" customFormat="1" ht="45.75" thickBot="1" x14ac:dyDescent="0.3">
      <c r="A351" s="90" t="s">
        <v>353</v>
      </c>
      <c r="B351" s="91" t="s">
        <v>354</v>
      </c>
      <c r="C351" s="92">
        <v>1127241</v>
      </c>
      <c r="D351" s="92">
        <v>134971.20000000001</v>
      </c>
      <c r="E351" s="93">
        <v>11.973588611485919</v>
      </c>
    </row>
    <row r="352" spans="1:5" s="99" customFormat="1" ht="38.25" outlineLevel="1" x14ac:dyDescent="0.25">
      <c r="A352" s="95" t="s">
        <v>472</v>
      </c>
      <c r="B352" s="96" t="s">
        <v>436</v>
      </c>
      <c r="C352" s="97">
        <v>1112841</v>
      </c>
      <c r="D352" s="97">
        <v>127771.2</v>
      </c>
      <c r="E352" s="98">
        <v>11.48153240220301</v>
      </c>
    </row>
    <row r="353" spans="1:5" s="104" customFormat="1" ht="15" outlineLevel="2" x14ac:dyDescent="0.25">
      <c r="A353" s="100" t="s">
        <v>355</v>
      </c>
      <c r="B353" s="101" t="s">
        <v>356</v>
      </c>
      <c r="C353" s="102">
        <v>212952</v>
      </c>
      <c r="D353" s="102">
        <v>127771.2</v>
      </c>
      <c r="E353" s="103">
        <v>60</v>
      </c>
    </row>
    <row r="354" spans="1:5" s="104" customFormat="1" ht="25.5" outlineLevel="2" x14ac:dyDescent="0.25">
      <c r="A354" s="100" t="s">
        <v>728</v>
      </c>
      <c r="B354" s="101" t="s">
        <v>729</v>
      </c>
      <c r="C354" s="102">
        <v>899889</v>
      </c>
      <c r="D354" s="102">
        <v>0</v>
      </c>
      <c r="E354" s="103">
        <v>0</v>
      </c>
    </row>
    <row r="355" spans="1:5" s="99" customFormat="1" ht="25.5" outlineLevel="1" x14ac:dyDescent="0.25">
      <c r="A355" s="95" t="s">
        <v>473</v>
      </c>
      <c r="B355" s="96" t="s">
        <v>456</v>
      </c>
      <c r="C355" s="97">
        <v>14400</v>
      </c>
      <c r="D355" s="97">
        <v>7200</v>
      </c>
      <c r="E355" s="98">
        <v>50</v>
      </c>
    </row>
    <row r="356" spans="1:5" s="104" customFormat="1" ht="15" outlineLevel="2" x14ac:dyDescent="0.25">
      <c r="A356" s="100" t="s">
        <v>357</v>
      </c>
      <c r="B356" s="101" t="s">
        <v>150</v>
      </c>
      <c r="C356" s="102">
        <v>14400</v>
      </c>
      <c r="D356" s="102">
        <v>7200</v>
      </c>
      <c r="E356" s="103">
        <v>50</v>
      </c>
    </row>
    <row r="357" spans="1:5" s="94" customFormat="1" ht="45.75" thickBot="1" x14ac:dyDescent="0.3">
      <c r="A357" s="90" t="s">
        <v>358</v>
      </c>
      <c r="B357" s="91" t="s">
        <v>579</v>
      </c>
      <c r="C357" s="92">
        <v>302760</v>
      </c>
      <c r="D357" s="92">
        <v>302760</v>
      </c>
      <c r="E357" s="93">
        <v>100</v>
      </c>
    </row>
    <row r="358" spans="1:5" s="99" customFormat="1" ht="25.5" outlineLevel="1" x14ac:dyDescent="0.25">
      <c r="A358" s="95" t="s">
        <v>474</v>
      </c>
      <c r="B358" s="96" t="s">
        <v>580</v>
      </c>
      <c r="C358" s="97">
        <v>302760</v>
      </c>
      <c r="D358" s="97">
        <v>302760</v>
      </c>
      <c r="E358" s="98">
        <v>100</v>
      </c>
    </row>
    <row r="359" spans="1:5" s="104" customFormat="1" ht="25.5" outlineLevel="2" x14ac:dyDescent="0.25">
      <c r="A359" s="100" t="s">
        <v>359</v>
      </c>
      <c r="B359" s="101" t="s">
        <v>165</v>
      </c>
      <c r="C359" s="102">
        <v>302760</v>
      </c>
      <c r="D359" s="102">
        <v>302760</v>
      </c>
      <c r="E359" s="103">
        <v>100</v>
      </c>
    </row>
    <row r="360" spans="1:5" s="94" customFormat="1" thickBot="1" x14ac:dyDescent="0.3">
      <c r="A360" s="90" t="s">
        <v>360</v>
      </c>
      <c r="B360" s="91" t="s">
        <v>361</v>
      </c>
      <c r="C360" s="92">
        <v>74588575</v>
      </c>
      <c r="D360" s="92">
        <v>42995847.270000003</v>
      </c>
      <c r="E360" s="93">
        <v>57.644012196237831</v>
      </c>
    </row>
    <row r="361" spans="1:5" s="99" customFormat="1" ht="15" outlineLevel="1" x14ac:dyDescent="0.25">
      <c r="A361" s="95" t="s">
        <v>475</v>
      </c>
      <c r="B361" s="96" t="s">
        <v>476</v>
      </c>
      <c r="C361" s="97">
        <v>74588575</v>
      </c>
      <c r="D361" s="97">
        <v>42995847.270000003</v>
      </c>
      <c r="E361" s="98">
        <v>57.644012196237831</v>
      </c>
    </row>
    <row r="362" spans="1:5" s="104" customFormat="1" ht="25.5" outlineLevel="2" x14ac:dyDescent="0.25">
      <c r="A362" s="100" t="s">
        <v>167</v>
      </c>
      <c r="B362" s="101" t="s">
        <v>168</v>
      </c>
      <c r="C362" s="102">
        <v>6387419.8300000001</v>
      </c>
      <c r="D362" s="102">
        <v>5439918.8200000003</v>
      </c>
      <c r="E362" s="103">
        <v>85.166138515745573</v>
      </c>
    </row>
    <row r="363" spans="1:5" s="104" customFormat="1" ht="25.5" outlineLevel="2" x14ac:dyDescent="0.25">
      <c r="A363" s="100" t="s">
        <v>169</v>
      </c>
      <c r="B363" s="101" t="s">
        <v>170</v>
      </c>
      <c r="C363" s="102">
        <v>1984635</v>
      </c>
      <c r="D363" s="102">
        <v>593710.09</v>
      </c>
      <c r="E363" s="103">
        <v>29.91532901515896</v>
      </c>
    </row>
    <row r="364" spans="1:5" s="104" customFormat="1" ht="15" outlineLevel="2" x14ac:dyDescent="0.25">
      <c r="A364" s="100" t="s">
        <v>171</v>
      </c>
      <c r="B364" s="101" t="s">
        <v>172</v>
      </c>
      <c r="C364" s="102">
        <v>1744054.81</v>
      </c>
      <c r="D364" s="102">
        <v>1272215.06</v>
      </c>
      <c r="E364" s="103">
        <v>72.945818715410667</v>
      </c>
    </row>
    <row r="365" spans="1:5" s="104" customFormat="1" ht="15" outlineLevel="2" x14ac:dyDescent="0.25">
      <c r="A365" s="100" t="s">
        <v>509</v>
      </c>
      <c r="B365" s="101" t="s">
        <v>510</v>
      </c>
      <c r="C365" s="102">
        <v>2227</v>
      </c>
      <c r="D365" s="102">
        <v>1404</v>
      </c>
      <c r="E365" s="103">
        <v>63.044454422990569</v>
      </c>
    </row>
    <row r="366" spans="1:5" s="104" customFormat="1" ht="25.5" outlineLevel="2" x14ac:dyDescent="0.25">
      <c r="A366" s="100" t="s">
        <v>173</v>
      </c>
      <c r="B366" s="101" t="s">
        <v>174</v>
      </c>
      <c r="C366" s="102">
        <v>2244910</v>
      </c>
      <c r="D366" s="102">
        <v>1065504.0900000001</v>
      </c>
      <c r="E366" s="103">
        <v>47.463109434231214</v>
      </c>
    </row>
    <row r="367" spans="1:5" s="104" customFormat="1" ht="38.25" outlineLevel="2" x14ac:dyDescent="0.25">
      <c r="A367" s="100" t="s">
        <v>175</v>
      </c>
      <c r="B367" s="101" t="s">
        <v>176</v>
      </c>
      <c r="C367" s="102">
        <v>22048</v>
      </c>
      <c r="D367" s="102">
        <v>0</v>
      </c>
      <c r="E367" s="103">
        <v>0</v>
      </c>
    </row>
    <row r="368" spans="1:5" s="104" customFormat="1" ht="25.5" outlineLevel="2" x14ac:dyDescent="0.25">
      <c r="A368" s="100" t="s">
        <v>177</v>
      </c>
      <c r="B368" s="101" t="s">
        <v>178</v>
      </c>
      <c r="C368" s="102">
        <v>20584</v>
      </c>
      <c r="D368" s="102">
        <v>2600</v>
      </c>
      <c r="E368" s="103">
        <v>12.631169840652934</v>
      </c>
    </row>
    <row r="369" spans="1:5" s="104" customFormat="1" ht="25.5" outlineLevel="2" x14ac:dyDescent="0.25">
      <c r="A369" s="100" t="s">
        <v>730</v>
      </c>
      <c r="B369" s="101" t="s">
        <v>731</v>
      </c>
      <c r="C369" s="102">
        <v>7887677.54</v>
      </c>
      <c r="D369" s="102">
        <v>6622677.54</v>
      </c>
      <c r="E369" s="103">
        <v>83.962326127241752</v>
      </c>
    </row>
    <row r="370" spans="1:5" s="104" customFormat="1" ht="25.5" outlineLevel="2" x14ac:dyDescent="0.25">
      <c r="A370" s="100" t="s">
        <v>179</v>
      </c>
      <c r="B370" s="101" t="s">
        <v>148</v>
      </c>
      <c r="C370" s="102">
        <v>15250</v>
      </c>
      <c r="D370" s="102">
        <v>0</v>
      </c>
      <c r="E370" s="103">
        <v>0</v>
      </c>
    </row>
    <row r="371" spans="1:5" s="104" customFormat="1" ht="25.5" outlineLevel="2" x14ac:dyDescent="0.25">
      <c r="A371" s="100" t="s">
        <v>181</v>
      </c>
      <c r="B371" s="101" t="s">
        <v>182</v>
      </c>
      <c r="C371" s="102">
        <v>1686892</v>
      </c>
      <c r="D371" s="102">
        <v>1179720.51</v>
      </c>
      <c r="E371" s="103">
        <v>69.934560718765638</v>
      </c>
    </row>
    <row r="372" spans="1:5" s="104" customFormat="1" ht="25.5" outlineLevel="2" x14ac:dyDescent="0.25">
      <c r="A372" s="100" t="s">
        <v>581</v>
      </c>
      <c r="B372" s="101" t="s">
        <v>515</v>
      </c>
      <c r="C372" s="102">
        <v>10921958.619999999</v>
      </c>
      <c r="D372" s="102">
        <v>6919340.5999999996</v>
      </c>
      <c r="E372" s="103">
        <v>63.352561941861673</v>
      </c>
    </row>
    <row r="373" spans="1:5" s="104" customFormat="1" ht="25.5" outlineLevel="2" x14ac:dyDescent="0.25">
      <c r="A373" s="100" t="s">
        <v>582</v>
      </c>
      <c r="B373" s="101" t="s">
        <v>583</v>
      </c>
      <c r="C373" s="102">
        <v>1638</v>
      </c>
      <c r="D373" s="102">
        <v>0</v>
      </c>
      <c r="E373" s="103">
        <v>0</v>
      </c>
    </row>
    <row r="374" spans="1:5" s="104" customFormat="1" ht="63.75" outlineLevel="2" x14ac:dyDescent="0.25">
      <c r="A374" s="100" t="s">
        <v>183</v>
      </c>
      <c r="B374" s="101" t="s">
        <v>584</v>
      </c>
      <c r="C374" s="102">
        <v>2431700</v>
      </c>
      <c r="D374" s="102">
        <v>1438520.47</v>
      </c>
      <c r="E374" s="103">
        <v>59.156987704075341</v>
      </c>
    </row>
    <row r="375" spans="1:5" s="104" customFormat="1" ht="63.75" outlineLevel="2" x14ac:dyDescent="0.25">
      <c r="A375" s="100" t="s">
        <v>585</v>
      </c>
      <c r="B375" s="101" t="s">
        <v>586</v>
      </c>
      <c r="C375" s="102">
        <v>106535</v>
      </c>
      <c r="D375" s="102">
        <v>56777.73</v>
      </c>
      <c r="E375" s="103">
        <v>53.294907776786971</v>
      </c>
    </row>
    <row r="376" spans="1:5" s="104" customFormat="1" ht="63.75" outlineLevel="2" x14ac:dyDescent="0.25">
      <c r="A376" s="100" t="s">
        <v>184</v>
      </c>
      <c r="B376" s="101" t="s">
        <v>362</v>
      </c>
      <c r="C376" s="102">
        <v>128800</v>
      </c>
      <c r="D376" s="102">
        <v>61112.76</v>
      </c>
      <c r="E376" s="103">
        <v>47.447795031055904</v>
      </c>
    </row>
    <row r="377" spans="1:5" s="104" customFormat="1" ht="63.75" outlineLevel="2" x14ac:dyDescent="0.25">
      <c r="A377" s="100" t="s">
        <v>185</v>
      </c>
      <c r="B377" s="101" t="s">
        <v>363</v>
      </c>
      <c r="C377" s="102">
        <v>61800</v>
      </c>
      <c r="D377" s="102">
        <v>900</v>
      </c>
      <c r="E377" s="103">
        <v>1.4563106796116505</v>
      </c>
    </row>
    <row r="378" spans="1:5" s="104" customFormat="1" ht="63.75" outlineLevel="2" x14ac:dyDescent="0.25">
      <c r="A378" s="100" t="s">
        <v>186</v>
      </c>
      <c r="B378" s="101" t="s">
        <v>273</v>
      </c>
      <c r="C378" s="102">
        <v>245980</v>
      </c>
      <c r="D378" s="102">
        <v>119550.87</v>
      </c>
      <c r="E378" s="103">
        <v>48.60186600536629</v>
      </c>
    </row>
    <row r="379" spans="1:5" s="104" customFormat="1" ht="63.75" outlineLevel="2" x14ac:dyDescent="0.25">
      <c r="A379" s="100" t="s">
        <v>490</v>
      </c>
      <c r="B379" s="101" t="s">
        <v>491</v>
      </c>
      <c r="C379" s="102">
        <v>17500</v>
      </c>
      <c r="D379" s="102">
        <v>0</v>
      </c>
      <c r="E379" s="103">
        <v>0</v>
      </c>
    </row>
    <row r="380" spans="1:5" s="104" customFormat="1" ht="63.75" outlineLevel="2" x14ac:dyDescent="0.25">
      <c r="A380" s="100" t="s">
        <v>492</v>
      </c>
      <c r="B380" s="101" t="s">
        <v>493</v>
      </c>
      <c r="C380" s="102">
        <v>8700</v>
      </c>
      <c r="D380" s="102">
        <v>0</v>
      </c>
      <c r="E380" s="103">
        <v>0</v>
      </c>
    </row>
    <row r="381" spans="1:5" s="104" customFormat="1" ht="48.75" customHeight="1" outlineLevel="2" x14ac:dyDescent="0.25">
      <c r="A381" s="100" t="s">
        <v>187</v>
      </c>
      <c r="B381" s="101" t="s">
        <v>188</v>
      </c>
      <c r="C381" s="102">
        <v>8934453.5800000001</v>
      </c>
      <c r="D381" s="102">
        <v>4986813.93</v>
      </c>
      <c r="E381" s="103">
        <v>55.815544681580853</v>
      </c>
    </row>
    <row r="382" spans="1:5" s="104" customFormat="1" ht="53.25" customHeight="1" outlineLevel="2" x14ac:dyDescent="0.25">
      <c r="A382" s="100" t="s">
        <v>587</v>
      </c>
      <c r="B382" s="101" t="s">
        <v>588</v>
      </c>
      <c r="C382" s="102">
        <v>2622003.2000000002</v>
      </c>
      <c r="D382" s="102">
        <v>1957762.38</v>
      </c>
      <c r="E382" s="103">
        <v>74.666666310704727</v>
      </c>
    </row>
    <row r="383" spans="1:5" s="104" customFormat="1" ht="25.5" outlineLevel="2" x14ac:dyDescent="0.25">
      <c r="A383" s="100" t="s">
        <v>589</v>
      </c>
      <c r="B383" s="101" t="s">
        <v>189</v>
      </c>
      <c r="C383" s="102">
        <v>13450800</v>
      </c>
      <c r="D383" s="102">
        <v>0</v>
      </c>
      <c r="E383" s="103">
        <v>0</v>
      </c>
    </row>
    <row r="384" spans="1:5" s="104" customFormat="1" ht="15" outlineLevel="2" x14ac:dyDescent="0.25">
      <c r="A384" s="100" t="s">
        <v>190</v>
      </c>
      <c r="B384" s="101" t="s">
        <v>191</v>
      </c>
      <c r="C384" s="102">
        <v>13661008.42</v>
      </c>
      <c r="D384" s="102">
        <v>11277318.42</v>
      </c>
      <c r="E384" s="103">
        <v>82.55114171139644</v>
      </c>
    </row>
    <row r="385" spans="1:5" s="94" customFormat="1" thickBot="1" x14ac:dyDescent="0.3">
      <c r="A385" s="118"/>
      <c r="B385" s="119"/>
      <c r="C385" s="119"/>
      <c r="D385" s="119"/>
      <c r="E385" s="120"/>
    </row>
    <row r="386" spans="1:5" s="94" customFormat="1" thickBot="1" x14ac:dyDescent="0.3">
      <c r="A386" s="121" t="s">
        <v>73</v>
      </c>
      <c r="B386" s="122"/>
      <c r="C386" s="123">
        <f>1159525527.4+C45+C171</f>
        <v>1160914527.4000001</v>
      </c>
      <c r="D386" s="123">
        <f>737349641.51+D57</f>
        <v>737397920.08000004</v>
      </c>
      <c r="E386" s="124">
        <v>63.590634624781096</v>
      </c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Normal="100" zoomScaleSheetLayoutView="100" workbookViewId="0">
      <selection activeCell="G1" sqref="G1"/>
    </sheetView>
  </sheetViews>
  <sheetFormatPr defaultRowHeight="15.75" x14ac:dyDescent="0.25"/>
  <cols>
    <col min="1" max="1" width="53.85546875" style="7" customWidth="1"/>
    <col min="2" max="2" width="7.85546875" style="7" customWidth="1"/>
    <col min="3" max="3" width="20.85546875" style="7" customWidth="1"/>
    <col min="4" max="5" width="19.140625" style="7" customWidth="1"/>
    <col min="6" max="6" width="16.5703125" style="7" customWidth="1"/>
    <col min="7" max="16384" width="9.140625" style="7"/>
  </cols>
  <sheetData>
    <row r="1" spans="1:6" ht="15.75" customHeight="1" x14ac:dyDescent="0.25">
      <c r="A1" s="37"/>
      <c r="B1" s="38"/>
      <c r="C1" s="39"/>
      <c r="D1" s="39"/>
      <c r="E1" s="6"/>
      <c r="F1" s="63" t="str">
        <f>'Доходная часть'!E1</f>
        <v>УТВЕРЖДЕНО</v>
      </c>
    </row>
    <row r="2" spans="1:6" ht="15.75" customHeight="1" x14ac:dyDescent="0.25">
      <c r="A2" s="136" t="str">
        <f>'Доходная часть'!A2:E2</f>
        <v>постановлением администрации</v>
      </c>
      <c r="B2" s="136"/>
      <c r="C2" s="136"/>
      <c r="D2" s="136"/>
      <c r="E2" s="136"/>
      <c r="F2" s="136"/>
    </row>
    <row r="3" spans="1:6" ht="15.75" customHeight="1" x14ac:dyDescent="0.25">
      <c r="A3" s="136" t="str">
        <f>'Доходная часть'!A3:E3</f>
        <v>муниципального района "Княжпогостский"</v>
      </c>
      <c r="B3" s="136"/>
      <c r="C3" s="136"/>
      <c r="D3" s="136"/>
      <c r="E3" s="136"/>
      <c r="F3" s="136"/>
    </row>
    <row r="4" spans="1:6" ht="15.75" customHeight="1" x14ac:dyDescent="0.25">
      <c r="A4" s="136" t="str">
        <f>'Доходная часть'!A4:E4</f>
        <v>от 7 октября 2024 г. № 22</v>
      </c>
      <c r="B4" s="136"/>
      <c r="C4" s="136"/>
      <c r="D4" s="136"/>
      <c r="E4" s="136"/>
      <c r="F4" s="136"/>
    </row>
    <row r="5" spans="1:6" ht="15.75" customHeight="1" x14ac:dyDescent="0.25">
      <c r="A5" s="63"/>
      <c r="B5" s="63"/>
      <c r="C5" s="63"/>
      <c r="D5" s="63"/>
      <c r="E5" s="136" t="s">
        <v>845</v>
      </c>
      <c r="F5" s="136"/>
    </row>
    <row r="6" spans="1:6" x14ac:dyDescent="0.25">
      <c r="A6" s="8"/>
      <c r="B6" s="9"/>
      <c r="C6" s="10"/>
      <c r="D6" s="10"/>
      <c r="E6" s="11"/>
      <c r="F6" s="11"/>
    </row>
    <row r="7" spans="1:6" ht="18" customHeight="1" x14ac:dyDescent="0.25">
      <c r="A7" s="134" t="s">
        <v>366</v>
      </c>
      <c r="B7" s="134"/>
      <c r="C7" s="134"/>
      <c r="D7" s="134"/>
      <c r="E7" s="134"/>
      <c r="F7" s="134"/>
    </row>
    <row r="8" spans="1:6" ht="18" customHeight="1" x14ac:dyDescent="0.25">
      <c r="A8" s="134" t="s">
        <v>367</v>
      </c>
      <c r="B8" s="134"/>
      <c r="C8" s="134"/>
      <c r="D8" s="134"/>
      <c r="E8" s="134"/>
      <c r="F8" s="134"/>
    </row>
    <row r="9" spans="1:6" ht="12.75" customHeight="1" x14ac:dyDescent="0.25">
      <c r="A9" s="135" t="str">
        <f>'Доходная часть'!A9:E9</f>
        <v xml:space="preserve"> </v>
      </c>
      <c r="B9" s="135"/>
      <c r="C9" s="135"/>
      <c r="D9" s="135"/>
      <c r="E9" s="135"/>
      <c r="F9" s="135"/>
    </row>
    <row r="10" spans="1:6" ht="15.75" customHeight="1" x14ac:dyDescent="0.25">
      <c r="A10" s="133" t="s">
        <v>374</v>
      </c>
      <c r="B10" s="133"/>
      <c r="C10" s="133"/>
      <c r="D10" s="133"/>
      <c r="E10" s="133"/>
      <c r="F10" s="133"/>
    </row>
    <row r="11" spans="1:6" ht="53.25" customHeight="1" x14ac:dyDescent="0.25">
      <c r="A11" s="12" t="s">
        <v>364</v>
      </c>
      <c r="B11" s="12" t="s">
        <v>207</v>
      </c>
      <c r="C11" s="12" t="s">
        <v>192</v>
      </c>
      <c r="D11" s="13" t="s">
        <v>238</v>
      </c>
      <c r="E11" s="13" t="s">
        <v>206</v>
      </c>
      <c r="F11" s="13" t="s">
        <v>74</v>
      </c>
    </row>
    <row r="12" spans="1:6" x14ac:dyDescent="0.25">
      <c r="A12" s="14" t="s">
        <v>0</v>
      </c>
      <c r="B12" s="14" t="s">
        <v>1</v>
      </c>
      <c r="C12" s="14" t="s">
        <v>2</v>
      </c>
      <c r="D12" s="15" t="s">
        <v>3</v>
      </c>
      <c r="E12" s="15" t="s">
        <v>4</v>
      </c>
      <c r="F12" s="15" t="s">
        <v>193</v>
      </c>
    </row>
    <row r="13" spans="1:6" ht="36" customHeight="1" x14ac:dyDescent="0.25">
      <c r="A13" s="16" t="s">
        <v>194</v>
      </c>
      <c r="B13" s="17" t="s">
        <v>195</v>
      </c>
      <c r="C13" s="18" t="s">
        <v>196</v>
      </c>
      <c r="D13" s="19">
        <f>D22+D21</f>
        <v>53827236.7700001</v>
      </c>
      <c r="E13" s="19">
        <f>E22+E21+E17</f>
        <v>-26849660.379999995</v>
      </c>
      <c r="F13" s="33">
        <f>E13*100/D13</f>
        <v>-49.88117910404106</v>
      </c>
    </row>
    <row r="14" spans="1:6" x14ac:dyDescent="0.25">
      <c r="A14" s="20" t="s">
        <v>197</v>
      </c>
      <c r="B14" s="21"/>
      <c r="C14" s="22"/>
      <c r="D14" s="23"/>
      <c r="E14" s="24"/>
      <c r="F14" s="34"/>
    </row>
    <row r="15" spans="1:6" x14ac:dyDescent="0.25">
      <c r="A15" s="25" t="s">
        <v>198</v>
      </c>
      <c r="B15" s="26" t="s">
        <v>199</v>
      </c>
      <c r="C15" s="27" t="s">
        <v>196</v>
      </c>
      <c r="D15" s="28" t="s">
        <v>200</v>
      </c>
      <c r="E15" s="28">
        <f>E17</f>
        <v>20000000</v>
      </c>
      <c r="F15" s="35" t="s">
        <v>200</v>
      </c>
    </row>
    <row r="16" spans="1:6" x14ac:dyDescent="0.25">
      <c r="A16" s="29" t="s">
        <v>201</v>
      </c>
      <c r="B16" s="21"/>
      <c r="C16" s="22"/>
      <c r="D16" s="23"/>
      <c r="E16" s="28"/>
      <c r="F16" s="36"/>
    </row>
    <row r="17" spans="1:6" ht="47.25" x14ac:dyDescent="0.25">
      <c r="A17" s="29" t="s">
        <v>642</v>
      </c>
      <c r="B17" s="21" t="s">
        <v>199</v>
      </c>
      <c r="C17" s="75" t="s">
        <v>643</v>
      </c>
      <c r="D17" s="125">
        <v>20000000</v>
      </c>
      <c r="E17" s="28">
        <v>20000000</v>
      </c>
      <c r="F17" s="79">
        <f>E17/D17*100</f>
        <v>100</v>
      </c>
    </row>
    <row r="18" spans="1:6" ht="49.5" customHeight="1" x14ac:dyDescent="0.25">
      <c r="A18" s="29" t="s">
        <v>840</v>
      </c>
      <c r="B18" s="21" t="s">
        <v>199</v>
      </c>
      <c r="C18" s="75" t="s">
        <v>839</v>
      </c>
      <c r="D18" s="125">
        <v>-20000000</v>
      </c>
      <c r="E18" s="28" t="s">
        <v>200</v>
      </c>
      <c r="F18" s="79" t="s">
        <v>200</v>
      </c>
    </row>
    <row r="19" spans="1:6" x14ac:dyDescent="0.25">
      <c r="A19" s="25" t="s">
        <v>202</v>
      </c>
      <c r="B19" s="26" t="s">
        <v>203</v>
      </c>
      <c r="C19" s="27" t="s">
        <v>196</v>
      </c>
      <c r="D19" s="28" t="s">
        <v>200</v>
      </c>
      <c r="E19" s="28" t="s">
        <v>200</v>
      </c>
      <c r="F19" s="35" t="s">
        <v>200</v>
      </c>
    </row>
    <row r="20" spans="1:6" x14ac:dyDescent="0.25">
      <c r="A20" s="29" t="s">
        <v>201</v>
      </c>
      <c r="B20" s="21"/>
      <c r="C20" s="22"/>
      <c r="D20" s="23"/>
      <c r="E20" s="23"/>
      <c r="F20" s="36"/>
    </row>
    <row r="21" spans="1:6" ht="24" customHeight="1" x14ac:dyDescent="0.25">
      <c r="A21" s="30" t="s">
        <v>612</v>
      </c>
      <c r="B21" s="31" t="s">
        <v>204</v>
      </c>
      <c r="C21" s="32" t="s">
        <v>613</v>
      </c>
      <c r="D21" s="28">
        <f>-'Доходная часть'!C67</f>
        <v>-1050877679.64</v>
      </c>
      <c r="E21" s="28">
        <v>-803671251.63</v>
      </c>
      <c r="F21" s="33">
        <f>E21*100/D21</f>
        <v>76.476193871137724</v>
      </c>
    </row>
    <row r="22" spans="1:6" ht="24" customHeight="1" x14ac:dyDescent="0.25">
      <c r="A22" s="30" t="s">
        <v>615</v>
      </c>
      <c r="B22" s="31" t="s">
        <v>205</v>
      </c>
      <c r="C22" s="32" t="s">
        <v>614</v>
      </c>
      <c r="D22" s="28">
        <v>1104704916.4100001</v>
      </c>
      <c r="E22" s="28">
        <v>756821591.25</v>
      </c>
      <c r="F22" s="33">
        <f>E22*100/D22</f>
        <v>68.508936640697755</v>
      </c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rstPageNumber="17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tabSelected="1" view="pageBreakPreview" zoomScaleNormal="100" zoomScaleSheetLayoutView="100" workbookViewId="0">
      <selection activeCell="D1" sqref="D1"/>
    </sheetView>
  </sheetViews>
  <sheetFormatPr defaultColWidth="12.7109375" defaultRowHeight="15.75" x14ac:dyDescent="0.25"/>
  <cols>
    <col min="1" max="1" width="59.28515625" style="40" customWidth="1"/>
    <col min="2" max="2" width="19.42578125" style="40" customWidth="1"/>
    <col min="3" max="3" width="19.7109375" style="41" customWidth="1"/>
    <col min="4" max="5" width="12.7109375" style="43"/>
    <col min="6" max="16384" width="12.7109375" style="44"/>
  </cols>
  <sheetData>
    <row r="1" spans="1:7" s="7" customFormat="1" ht="15.75" customHeight="1" x14ac:dyDescent="0.25">
      <c r="A1" s="5"/>
      <c r="B1" s="6"/>
      <c r="C1" s="63" t="str">
        <f>'Доходная часть'!E1</f>
        <v>УТВЕРЖДЕНО</v>
      </c>
      <c r="D1" s="6"/>
      <c r="E1" s="6"/>
    </row>
    <row r="2" spans="1:7" s="7" customFormat="1" ht="15.75" customHeight="1" x14ac:dyDescent="0.25">
      <c r="A2" s="136" t="str">
        <f>'Доходная часть'!A2:E2</f>
        <v>постановлением администрации</v>
      </c>
      <c r="B2" s="136"/>
      <c r="C2" s="136"/>
      <c r="D2" s="6"/>
      <c r="E2" s="6"/>
    </row>
    <row r="3" spans="1:7" s="7" customFormat="1" ht="15.75" customHeight="1" x14ac:dyDescent="0.25">
      <c r="A3" s="136" t="str">
        <f>'Доходная часть'!A3:E3</f>
        <v>муниципального района "Княжпогостский"</v>
      </c>
      <c r="B3" s="136"/>
      <c r="C3" s="136"/>
      <c r="D3" s="6"/>
      <c r="E3" s="6"/>
    </row>
    <row r="4" spans="1:7" s="7" customFormat="1" ht="15.75" customHeight="1" x14ac:dyDescent="0.25">
      <c r="A4" s="136" t="str">
        <f>'Доходная часть'!A4:E4</f>
        <v>от 7 октября 2024 г. № 22</v>
      </c>
      <c r="B4" s="136"/>
      <c r="C4" s="136"/>
      <c r="D4" s="6"/>
      <c r="E4" s="6"/>
    </row>
    <row r="5" spans="1:7" s="7" customFormat="1" ht="15.75" customHeight="1" x14ac:dyDescent="0.25">
      <c r="A5" s="6" t="str">
        <f>'Доходная часть'!A5:E5</f>
        <v xml:space="preserve">                                                                                             </v>
      </c>
      <c r="B5" s="136" t="s">
        <v>846</v>
      </c>
      <c r="C5" s="136"/>
      <c r="D5" s="6"/>
      <c r="E5" s="6"/>
    </row>
    <row r="6" spans="1:7" s="7" customFormat="1" ht="15.75" customHeight="1" x14ac:dyDescent="0.25">
      <c r="A6" s="9"/>
      <c r="B6" s="10"/>
      <c r="C6" s="10"/>
      <c r="D6" s="11"/>
      <c r="E6" s="11"/>
    </row>
    <row r="7" spans="1:7" s="7" customFormat="1" ht="55.5" customHeight="1" x14ac:dyDescent="0.25">
      <c r="A7" s="140" t="s">
        <v>481</v>
      </c>
      <c r="B7" s="140"/>
      <c r="C7" s="140"/>
      <c r="D7" s="42"/>
      <c r="E7" s="11"/>
    </row>
    <row r="8" spans="1:7" ht="12.75" customHeight="1" x14ac:dyDescent="0.25">
      <c r="A8" s="141" t="str">
        <f>'Доходная часть'!A9:E9</f>
        <v xml:space="preserve"> </v>
      </c>
      <c r="B8" s="141"/>
      <c r="C8" s="141"/>
    </row>
    <row r="9" spans="1:7" ht="15.75" customHeight="1" x14ac:dyDescent="0.25">
      <c r="A9" s="142" t="s">
        <v>368</v>
      </c>
      <c r="B9" s="142"/>
      <c r="C9" s="142"/>
    </row>
    <row r="10" spans="1:7" ht="35.25" customHeight="1" x14ac:dyDescent="0.25">
      <c r="A10" s="45" t="s">
        <v>208</v>
      </c>
      <c r="B10" s="45" t="s">
        <v>238</v>
      </c>
      <c r="C10" s="45" t="s">
        <v>206</v>
      </c>
    </row>
    <row r="11" spans="1:7" ht="18.75" customHeight="1" x14ac:dyDescent="0.25">
      <c r="A11" s="46" t="s">
        <v>209</v>
      </c>
      <c r="B11" s="82">
        <f>B13+B14</f>
        <v>1050877679.64</v>
      </c>
      <c r="C11" s="82">
        <f>C13+C14</f>
        <v>764247580.46000004</v>
      </c>
    </row>
    <row r="12" spans="1:7" x14ac:dyDescent="0.25">
      <c r="A12" s="47" t="s">
        <v>210</v>
      </c>
      <c r="B12" s="83"/>
      <c r="C12" s="84"/>
      <c r="E12" s="48"/>
      <c r="F12" s="49"/>
      <c r="G12" s="49"/>
    </row>
    <row r="13" spans="1:7" x14ac:dyDescent="0.25">
      <c r="A13" s="50" t="s">
        <v>6</v>
      </c>
      <c r="B13" s="85">
        <f>'Доходная часть'!C13</f>
        <v>399195844</v>
      </c>
      <c r="C13" s="85">
        <f>'Доходная часть'!D13</f>
        <v>306921212.56</v>
      </c>
      <c r="E13" s="48"/>
      <c r="F13" s="51"/>
      <c r="G13" s="49"/>
    </row>
    <row r="14" spans="1:7" x14ac:dyDescent="0.25">
      <c r="A14" s="52" t="s">
        <v>211</v>
      </c>
      <c r="B14" s="86">
        <f>'Доходная часть'!C51</f>
        <v>651681835.63999999</v>
      </c>
      <c r="C14" s="86">
        <f>'Доходная часть'!D51</f>
        <v>457326367.89999998</v>
      </c>
      <c r="E14" s="48"/>
      <c r="F14" s="49"/>
      <c r="G14" s="49"/>
    </row>
    <row r="15" spans="1:7" x14ac:dyDescent="0.25">
      <c r="A15" s="52" t="s">
        <v>212</v>
      </c>
      <c r="B15" s="86">
        <f>'Доходная часть'!C53</f>
        <v>90467930.420000002</v>
      </c>
      <c r="C15" s="86">
        <f>'Доходная часть'!D53</f>
        <v>77688180.359999999</v>
      </c>
      <c r="E15" s="48"/>
      <c r="F15" s="49"/>
      <c r="G15" s="49"/>
    </row>
    <row r="16" spans="1:7" x14ac:dyDescent="0.25">
      <c r="A16" s="52" t="s">
        <v>213</v>
      </c>
      <c r="B16" s="86">
        <f>'Доходная часть'!C54</f>
        <v>223340368.22</v>
      </c>
      <c r="C16" s="86">
        <f>'Доходная часть'!D54</f>
        <v>141154110.66999999</v>
      </c>
      <c r="E16" s="48"/>
      <c r="F16" s="49"/>
      <c r="G16" s="49"/>
    </row>
    <row r="17" spans="1:7" x14ac:dyDescent="0.25">
      <c r="A17" s="52" t="s">
        <v>214</v>
      </c>
      <c r="B17" s="86">
        <f>'Доходная часть'!C55</f>
        <v>302006759</v>
      </c>
      <c r="C17" s="86">
        <f>'Доходная часть'!D55</f>
        <v>224631305.03999999</v>
      </c>
      <c r="E17" s="48"/>
      <c r="F17" s="49"/>
      <c r="G17" s="49"/>
    </row>
    <row r="18" spans="1:7" x14ac:dyDescent="0.25">
      <c r="A18" s="52" t="s">
        <v>215</v>
      </c>
      <c r="B18" s="86">
        <f>'Доходная часть'!C56</f>
        <v>35780928</v>
      </c>
      <c r="C18" s="86">
        <f>'Доходная часть'!D56</f>
        <v>24578100</v>
      </c>
      <c r="E18" s="48"/>
      <c r="F18" s="49"/>
      <c r="G18" s="49"/>
    </row>
    <row r="19" spans="1:7" ht="31.5" x14ac:dyDescent="0.25">
      <c r="A19" s="52" t="s">
        <v>494</v>
      </c>
      <c r="B19" s="86">
        <f>'Доходная часть'!C57</f>
        <v>0</v>
      </c>
      <c r="C19" s="86">
        <f>'Доходная часть'!D57</f>
        <v>-10761578.17</v>
      </c>
      <c r="E19" s="48"/>
      <c r="F19" s="49"/>
      <c r="G19" s="49"/>
    </row>
    <row r="20" spans="1:7" x14ac:dyDescent="0.25">
      <c r="A20" s="52" t="s">
        <v>82</v>
      </c>
      <c r="B20" s="86">
        <f>'Доходная часть'!C59</f>
        <v>85850</v>
      </c>
      <c r="C20" s="86">
        <f>'Доходная часть'!D59</f>
        <v>85850</v>
      </c>
      <c r="E20" s="48"/>
      <c r="F20" s="49"/>
      <c r="G20" s="49"/>
    </row>
    <row r="21" spans="1:7" ht="110.25" x14ac:dyDescent="0.25">
      <c r="A21" s="52" t="s">
        <v>646</v>
      </c>
      <c r="B21" s="86">
        <v>0</v>
      </c>
      <c r="C21" s="86">
        <v>0</v>
      </c>
      <c r="E21" s="48"/>
      <c r="F21" s="49"/>
      <c r="G21" s="49"/>
    </row>
    <row r="22" spans="1:7" ht="78.75" x14ac:dyDescent="0.25">
      <c r="A22" s="52" t="s">
        <v>619</v>
      </c>
      <c r="B22" s="86">
        <f>'Доходная часть'!C62</f>
        <v>0</v>
      </c>
      <c r="C22" s="86">
        <f>'Доходная часть'!D62</f>
        <v>103799.69</v>
      </c>
      <c r="E22" s="48"/>
      <c r="F22" s="49"/>
      <c r="G22" s="49"/>
    </row>
    <row r="23" spans="1:7" ht="50.25" customHeight="1" x14ac:dyDescent="0.25">
      <c r="A23" s="53" t="s">
        <v>497</v>
      </c>
      <c r="B23" s="86">
        <f>'Доходная часть'!C64</f>
        <v>0</v>
      </c>
      <c r="C23" s="86">
        <f>'Доходная часть'!D64</f>
        <v>-153399.69</v>
      </c>
      <c r="E23" s="48"/>
      <c r="F23" s="49"/>
      <c r="G23" s="49"/>
    </row>
    <row r="24" spans="1:7" ht="18.75" customHeight="1" x14ac:dyDescent="0.25">
      <c r="A24" s="46" t="s">
        <v>216</v>
      </c>
      <c r="B24" s="82">
        <f>SUM(B25:B35)</f>
        <v>1160914527.4000001</v>
      </c>
      <c r="C24" s="82">
        <f>SUM(C25:C35)</f>
        <v>737397920.07999992</v>
      </c>
    </row>
    <row r="25" spans="1:7" ht="15.75" customHeight="1" x14ac:dyDescent="0.25">
      <c r="A25" s="54" t="s">
        <v>217</v>
      </c>
      <c r="B25" s="87">
        <v>164224345.31</v>
      </c>
      <c r="C25" s="87">
        <v>99067378.439999998</v>
      </c>
      <c r="E25" s="55"/>
      <c r="F25" s="55"/>
      <c r="G25" s="49"/>
    </row>
    <row r="26" spans="1:7" ht="15.75" customHeight="1" x14ac:dyDescent="0.25">
      <c r="A26" s="56" t="s">
        <v>218</v>
      </c>
      <c r="B26" s="88">
        <v>0</v>
      </c>
      <c r="C26" s="88">
        <v>0</v>
      </c>
      <c r="E26" s="57"/>
      <c r="F26" s="57"/>
      <c r="G26" s="49"/>
    </row>
    <row r="27" spans="1:7" ht="33" customHeight="1" x14ac:dyDescent="0.25">
      <c r="A27" s="56" t="s">
        <v>227</v>
      </c>
      <c r="B27" s="88">
        <v>418952</v>
      </c>
      <c r="C27" s="88">
        <v>190364</v>
      </c>
      <c r="E27" s="57"/>
      <c r="F27" s="57"/>
      <c r="G27" s="49"/>
    </row>
    <row r="28" spans="1:7" s="49" customFormat="1" ht="15.95" customHeight="1" x14ac:dyDescent="0.25">
      <c r="A28" s="54" t="s">
        <v>219</v>
      </c>
      <c r="B28" s="87">
        <v>90989153.920000002</v>
      </c>
      <c r="C28" s="87">
        <v>65653645.43</v>
      </c>
      <c r="D28" s="48"/>
      <c r="E28" s="55"/>
      <c r="F28" s="55"/>
    </row>
    <row r="29" spans="1:7" s="49" customFormat="1" ht="15.95" customHeight="1" x14ac:dyDescent="0.25">
      <c r="A29" s="54" t="s">
        <v>220</v>
      </c>
      <c r="B29" s="87">
        <v>85251833.329999998</v>
      </c>
      <c r="C29" s="87">
        <v>42370379.219999999</v>
      </c>
      <c r="D29" s="48"/>
      <c r="E29" s="55"/>
      <c r="F29" s="55"/>
    </row>
    <row r="30" spans="1:7" ht="15.95" customHeight="1" x14ac:dyDescent="0.25">
      <c r="A30" s="58" t="s">
        <v>221</v>
      </c>
      <c r="B30" s="87">
        <v>18555010.690000001</v>
      </c>
      <c r="C30" s="87">
        <v>5552582.0199999996</v>
      </c>
      <c r="E30" s="55"/>
      <c r="F30" s="55"/>
      <c r="G30" s="49"/>
    </row>
    <row r="31" spans="1:7" ht="15.95" customHeight="1" x14ac:dyDescent="0.25">
      <c r="A31" s="54" t="s">
        <v>222</v>
      </c>
      <c r="B31" s="87">
        <v>597199935.32000005</v>
      </c>
      <c r="C31" s="87">
        <v>390646698.67000002</v>
      </c>
      <c r="E31" s="55"/>
      <c r="F31" s="55"/>
      <c r="G31" s="49"/>
    </row>
    <row r="32" spans="1:7" ht="15.95" customHeight="1" x14ac:dyDescent="0.25">
      <c r="A32" s="58" t="s">
        <v>223</v>
      </c>
      <c r="B32" s="87">
        <v>140180426.59</v>
      </c>
      <c r="C32" s="87">
        <v>88180334.879999995</v>
      </c>
      <c r="E32" s="55"/>
      <c r="F32" s="55"/>
      <c r="G32" s="49"/>
    </row>
    <row r="33" spans="1:7" ht="15.95" customHeight="1" x14ac:dyDescent="0.25">
      <c r="A33" s="54" t="s">
        <v>224</v>
      </c>
      <c r="B33" s="87">
        <v>16474917.08</v>
      </c>
      <c r="C33" s="87">
        <v>12479387.66</v>
      </c>
      <c r="E33" s="55"/>
      <c r="F33" s="55"/>
      <c r="G33" s="49"/>
    </row>
    <row r="34" spans="1:7" ht="15.95" customHeight="1" x14ac:dyDescent="0.25">
      <c r="A34" s="54" t="s">
        <v>225</v>
      </c>
      <c r="B34" s="87">
        <v>47612953.159999996</v>
      </c>
      <c r="C34" s="87">
        <v>33257149.760000002</v>
      </c>
      <c r="E34" s="55"/>
      <c r="F34" s="55"/>
      <c r="G34" s="49"/>
    </row>
    <row r="35" spans="1:7" ht="15.95" customHeight="1" x14ac:dyDescent="0.25">
      <c r="A35" s="54" t="s">
        <v>841</v>
      </c>
      <c r="B35" s="87">
        <v>7000</v>
      </c>
      <c r="C35" s="87">
        <v>0</v>
      </c>
      <c r="E35" s="55"/>
      <c r="F35" s="55"/>
      <c r="G35" s="49"/>
    </row>
    <row r="36" spans="1:7" ht="47.25" x14ac:dyDescent="0.25">
      <c r="A36" s="59" t="s">
        <v>226</v>
      </c>
      <c r="B36" s="89">
        <f>-Источники!D13</f>
        <v>-53827236.7700001</v>
      </c>
      <c r="C36" s="89">
        <f>-Источники!E13</f>
        <v>26849660.379999995</v>
      </c>
      <c r="E36" s="55"/>
      <c r="F36" s="55"/>
      <c r="G36" s="49"/>
    </row>
    <row r="37" spans="1:7" x14ac:dyDescent="0.25">
      <c r="E37" s="55"/>
      <c r="F37" s="55"/>
      <c r="G37" s="49"/>
    </row>
    <row r="38" spans="1:7" ht="51.75" customHeight="1" x14ac:dyDescent="0.25">
      <c r="A38" s="138" t="s">
        <v>480</v>
      </c>
      <c r="B38" s="139"/>
      <c r="E38" s="55"/>
      <c r="F38" s="55"/>
      <c r="G38" s="49"/>
    </row>
    <row r="39" spans="1:7" ht="31.5" x14ac:dyDescent="0.25">
      <c r="A39" s="72" t="s">
        <v>477</v>
      </c>
      <c r="B39" s="73">
        <v>9</v>
      </c>
      <c r="C39" s="60"/>
      <c r="D39" s="137"/>
      <c r="E39" s="55"/>
      <c r="F39" s="55"/>
      <c r="G39" s="49"/>
    </row>
    <row r="40" spans="1:7" x14ac:dyDescent="0.25">
      <c r="A40" s="72" t="s">
        <v>482</v>
      </c>
      <c r="B40" s="74">
        <v>7243</v>
      </c>
      <c r="C40" s="60"/>
      <c r="D40" s="137"/>
      <c r="E40" s="55"/>
      <c r="F40" s="55"/>
      <c r="G40" s="49"/>
    </row>
    <row r="41" spans="1:7" ht="31.5" x14ac:dyDescent="0.25">
      <c r="A41" s="72" t="s">
        <v>478</v>
      </c>
      <c r="B41" s="73">
        <v>31</v>
      </c>
      <c r="D41" s="137"/>
      <c r="E41" s="55"/>
      <c r="F41" s="55"/>
      <c r="G41" s="49"/>
    </row>
    <row r="42" spans="1:7" x14ac:dyDescent="0.25">
      <c r="A42" s="72" t="s">
        <v>482</v>
      </c>
      <c r="B42" s="74">
        <v>23055</v>
      </c>
      <c r="C42" s="60"/>
      <c r="D42" s="137"/>
      <c r="E42" s="55"/>
      <c r="F42" s="55"/>
      <c r="G42" s="49"/>
    </row>
    <row r="43" spans="1:7" ht="31.5" x14ac:dyDescent="0.25">
      <c r="A43" s="72" t="s">
        <v>479</v>
      </c>
      <c r="B43" s="73">
        <v>833</v>
      </c>
      <c r="D43" s="137"/>
      <c r="E43" s="57"/>
      <c r="F43" s="57"/>
      <c r="G43" s="49"/>
    </row>
    <row r="44" spans="1:7" x14ac:dyDescent="0.25">
      <c r="A44" s="72" t="s">
        <v>482</v>
      </c>
      <c r="B44" s="74">
        <v>348515</v>
      </c>
      <c r="D44" s="137"/>
      <c r="E44" s="55"/>
      <c r="F44" s="55"/>
      <c r="G44" s="49"/>
    </row>
    <row r="45" spans="1:7" x14ac:dyDescent="0.25">
      <c r="E45" s="55"/>
      <c r="F45" s="55"/>
      <c r="G45" s="49"/>
    </row>
    <row r="46" spans="1:7" x14ac:dyDescent="0.25">
      <c r="E46" s="57"/>
      <c r="F46" s="57"/>
      <c r="G46" s="49"/>
    </row>
    <row r="47" spans="1:7" x14ac:dyDescent="0.25">
      <c r="E47" s="55"/>
      <c r="F47" s="55"/>
      <c r="G47" s="49"/>
    </row>
    <row r="48" spans="1:7" x14ac:dyDescent="0.25">
      <c r="E48" s="55"/>
      <c r="F48" s="55"/>
      <c r="G48" s="49"/>
    </row>
    <row r="49" spans="5:7" x14ac:dyDescent="0.25">
      <c r="E49" s="57"/>
      <c r="F49" s="57"/>
      <c r="G49" s="49"/>
    </row>
    <row r="50" spans="5:7" x14ac:dyDescent="0.25">
      <c r="E50" s="57"/>
      <c r="F50" s="57"/>
      <c r="G50" s="49"/>
    </row>
    <row r="51" spans="5:7" x14ac:dyDescent="0.25">
      <c r="E51" s="55"/>
      <c r="F51" s="55"/>
      <c r="G51" s="49"/>
    </row>
    <row r="52" spans="5:7" x14ac:dyDescent="0.25">
      <c r="E52" s="57"/>
      <c r="F52" s="57"/>
      <c r="G52" s="49"/>
    </row>
    <row r="53" spans="5:7" x14ac:dyDescent="0.25">
      <c r="E53" s="57"/>
      <c r="F53" s="57"/>
      <c r="G53" s="49"/>
    </row>
    <row r="54" spans="5:7" x14ac:dyDescent="0.25">
      <c r="E54" s="55"/>
      <c r="F54" s="55"/>
      <c r="G54" s="49"/>
    </row>
    <row r="55" spans="5:7" x14ac:dyDescent="0.25">
      <c r="E55" s="55"/>
      <c r="F55" s="55"/>
      <c r="G55" s="49"/>
    </row>
    <row r="56" spans="5:7" x14ac:dyDescent="0.25">
      <c r="E56" s="57"/>
      <c r="F56" s="57"/>
      <c r="G56" s="49"/>
    </row>
    <row r="57" spans="5:7" x14ac:dyDescent="0.25">
      <c r="E57" s="57"/>
      <c r="F57" s="57"/>
      <c r="G57" s="49"/>
    </row>
    <row r="58" spans="5:7" x14ac:dyDescent="0.25">
      <c r="E58" s="55"/>
      <c r="F58" s="55"/>
      <c r="G58" s="49"/>
    </row>
    <row r="59" spans="5:7" x14ac:dyDescent="0.25">
      <c r="E59" s="57"/>
      <c r="F59" s="57"/>
      <c r="G59" s="49"/>
    </row>
    <row r="60" spans="5:7" x14ac:dyDescent="0.25">
      <c r="E60" s="55"/>
      <c r="F60" s="55"/>
      <c r="G60" s="49"/>
    </row>
    <row r="61" spans="5:7" x14ac:dyDescent="0.25">
      <c r="E61" s="57"/>
      <c r="F61" s="57"/>
      <c r="G61" s="49"/>
    </row>
    <row r="62" spans="5:7" x14ac:dyDescent="0.25">
      <c r="E62" s="55"/>
      <c r="F62" s="55"/>
      <c r="G62" s="49"/>
    </row>
    <row r="63" spans="5:7" x14ac:dyDescent="0.25">
      <c r="E63" s="57"/>
      <c r="F63" s="57"/>
      <c r="G63" s="49"/>
    </row>
    <row r="64" spans="5:7" x14ac:dyDescent="0.25">
      <c r="E64" s="57"/>
      <c r="F64" s="57"/>
      <c r="G64" s="49"/>
    </row>
    <row r="65" spans="5:7" x14ac:dyDescent="0.25">
      <c r="E65" s="55"/>
      <c r="F65" s="55"/>
      <c r="G65" s="49"/>
    </row>
    <row r="66" spans="5:7" x14ac:dyDescent="0.25">
      <c r="E66" s="57"/>
      <c r="F66" s="57"/>
      <c r="G66" s="49"/>
    </row>
    <row r="67" spans="5:7" x14ac:dyDescent="0.25">
      <c r="E67" s="57"/>
      <c r="F67" s="57"/>
      <c r="G67" s="49"/>
    </row>
    <row r="68" spans="5:7" x14ac:dyDescent="0.25">
      <c r="E68" s="55"/>
      <c r="F68" s="55"/>
      <c r="G68" s="49"/>
    </row>
    <row r="69" spans="5:7" x14ac:dyDescent="0.25">
      <c r="E69" s="57"/>
      <c r="F69" s="57"/>
      <c r="G69" s="49"/>
    </row>
    <row r="70" spans="5:7" x14ac:dyDescent="0.25">
      <c r="E70" s="57"/>
      <c r="F70" s="57"/>
      <c r="G70" s="49"/>
    </row>
    <row r="71" spans="5:7" x14ac:dyDescent="0.25">
      <c r="E71" s="55"/>
      <c r="F71" s="55"/>
      <c r="G71" s="49"/>
    </row>
    <row r="72" spans="5:7" x14ac:dyDescent="0.25">
      <c r="E72" s="57"/>
      <c r="F72" s="57"/>
      <c r="G72" s="49"/>
    </row>
    <row r="73" spans="5:7" x14ac:dyDescent="0.25">
      <c r="E73" s="55"/>
      <c r="F73" s="55"/>
      <c r="G73" s="49"/>
    </row>
    <row r="74" spans="5:7" x14ac:dyDescent="0.25">
      <c r="E74" s="57"/>
      <c r="F74" s="57"/>
      <c r="G74" s="49"/>
    </row>
    <row r="75" spans="5:7" x14ac:dyDescent="0.25">
      <c r="E75" s="55"/>
      <c r="F75" s="55"/>
      <c r="G75" s="49"/>
    </row>
    <row r="76" spans="5:7" x14ac:dyDescent="0.25">
      <c r="E76" s="57"/>
      <c r="F76" s="57"/>
      <c r="G76" s="49"/>
    </row>
    <row r="77" spans="5:7" x14ac:dyDescent="0.25">
      <c r="E77" s="55"/>
      <c r="F77" s="55"/>
      <c r="G77" s="49"/>
    </row>
    <row r="78" spans="5:7" x14ac:dyDescent="0.25">
      <c r="E78" s="57"/>
      <c r="F78" s="57"/>
      <c r="G78" s="49"/>
    </row>
    <row r="79" spans="5:7" x14ac:dyDescent="0.25">
      <c r="E79" s="57"/>
      <c r="F79" s="57"/>
      <c r="G79" s="49"/>
    </row>
    <row r="80" spans="5:7" x14ac:dyDescent="0.25">
      <c r="E80" s="55"/>
      <c r="F80" s="55"/>
      <c r="G80" s="49"/>
    </row>
    <row r="81" spans="5:7" x14ac:dyDescent="0.25">
      <c r="E81" s="57"/>
      <c r="F81" s="57"/>
      <c r="G81" s="49"/>
    </row>
    <row r="82" spans="5:7" x14ac:dyDescent="0.25">
      <c r="E82" s="57"/>
      <c r="F82" s="57"/>
      <c r="G82" s="49"/>
    </row>
    <row r="83" spans="5:7" x14ac:dyDescent="0.25">
      <c r="E83" s="57"/>
      <c r="F83" s="57"/>
      <c r="G83" s="49"/>
    </row>
    <row r="84" spans="5:7" x14ac:dyDescent="0.25">
      <c r="E84" s="55"/>
      <c r="F84" s="55"/>
      <c r="G84" s="49"/>
    </row>
    <row r="85" spans="5:7" x14ac:dyDescent="0.25">
      <c r="E85" s="57"/>
      <c r="F85" s="57"/>
      <c r="G85" s="49"/>
    </row>
    <row r="86" spans="5:7" x14ac:dyDescent="0.25">
      <c r="E86" s="57"/>
      <c r="F86" s="57"/>
      <c r="G86" s="49"/>
    </row>
    <row r="87" spans="5:7" x14ac:dyDescent="0.25">
      <c r="E87" s="55"/>
      <c r="F87" s="55"/>
      <c r="G87" s="49"/>
    </row>
    <row r="88" spans="5:7" x14ac:dyDescent="0.25">
      <c r="E88" s="55"/>
      <c r="F88" s="55"/>
      <c r="G88" s="49"/>
    </row>
    <row r="89" spans="5:7" x14ac:dyDescent="0.25">
      <c r="E89" s="55"/>
      <c r="F89" s="55"/>
      <c r="G89" s="49"/>
    </row>
    <row r="90" spans="5:7" x14ac:dyDescent="0.25">
      <c r="E90" s="55"/>
      <c r="F90" s="55"/>
      <c r="G90" s="49"/>
    </row>
    <row r="91" spans="5:7" x14ac:dyDescent="0.25">
      <c r="E91" s="57"/>
      <c r="F91" s="57"/>
      <c r="G91" s="49"/>
    </row>
    <row r="92" spans="5:7" x14ac:dyDescent="0.25">
      <c r="E92" s="55"/>
      <c r="F92" s="55"/>
      <c r="G92" s="49"/>
    </row>
    <row r="93" spans="5:7" x14ac:dyDescent="0.25">
      <c r="E93" s="55"/>
      <c r="F93" s="55"/>
      <c r="G93" s="49"/>
    </row>
    <row r="94" spans="5:7" x14ac:dyDescent="0.25">
      <c r="E94" s="55"/>
      <c r="F94" s="55"/>
      <c r="G94" s="49"/>
    </row>
    <row r="95" spans="5:7" x14ac:dyDescent="0.25">
      <c r="E95" s="55"/>
      <c r="F95" s="55"/>
      <c r="G95" s="49"/>
    </row>
    <row r="96" spans="5:7" x14ac:dyDescent="0.25">
      <c r="E96" s="55"/>
      <c r="F96" s="55"/>
      <c r="G96" s="49"/>
    </row>
    <row r="97" spans="1:7" x14ac:dyDescent="0.25">
      <c r="A97" s="44"/>
      <c r="B97" s="44"/>
      <c r="C97" s="44"/>
      <c r="D97" s="44"/>
      <c r="E97" s="55"/>
      <c r="F97" s="55"/>
      <c r="G97" s="49"/>
    </row>
    <row r="98" spans="1:7" x14ac:dyDescent="0.25">
      <c r="A98" s="44"/>
      <c r="B98" s="44"/>
      <c r="C98" s="44"/>
      <c r="D98" s="44"/>
      <c r="E98" s="55"/>
      <c r="F98" s="55"/>
      <c r="G98" s="49"/>
    </row>
    <row r="99" spans="1:7" x14ac:dyDescent="0.25">
      <c r="A99" s="44"/>
      <c r="B99" s="44"/>
      <c r="C99" s="44"/>
      <c r="D99" s="44"/>
      <c r="E99" s="55"/>
      <c r="F99" s="55"/>
      <c r="G99" s="49"/>
    </row>
    <row r="100" spans="1:7" x14ac:dyDescent="0.25">
      <c r="A100" s="44"/>
      <c r="B100" s="44"/>
      <c r="C100" s="44"/>
      <c r="D100" s="44"/>
      <c r="E100" s="55"/>
      <c r="F100" s="55"/>
      <c r="G100" s="49"/>
    </row>
    <row r="101" spans="1:7" x14ac:dyDescent="0.25">
      <c r="A101" s="44"/>
      <c r="B101" s="44"/>
      <c r="C101" s="44"/>
      <c r="D101" s="44"/>
      <c r="E101" s="57"/>
      <c r="F101" s="57"/>
      <c r="G101" s="49"/>
    </row>
    <row r="102" spans="1:7" x14ac:dyDescent="0.25">
      <c r="A102" s="44"/>
      <c r="B102" s="44"/>
      <c r="C102" s="44"/>
      <c r="D102" s="44"/>
      <c r="E102" s="57"/>
      <c r="F102" s="57"/>
      <c r="G102" s="49"/>
    </row>
    <row r="103" spans="1:7" x14ac:dyDescent="0.25">
      <c r="A103" s="44"/>
      <c r="B103" s="44"/>
      <c r="C103" s="44"/>
      <c r="D103" s="44"/>
      <c r="E103" s="57"/>
      <c r="F103" s="57"/>
      <c r="G103" s="49"/>
    </row>
    <row r="104" spans="1:7" x14ac:dyDescent="0.25">
      <c r="A104" s="44"/>
      <c r="B104" s="44"/>
      <c r="C104" s="44"/>
      <c r="D104" s="44"/>
      <c r="E104" s="57"/>
      <c r="F104" s="57"/>
      <c r="G104" s="49"/>
    </row>
    <row r="105" spans="1:7" x14ac:dyDescent="0.25">
      <c r="A105" s="44"/>
      <c r="B105" s="44"/>
      <c r="C105" s="44"/>
      <c r="D105" s="44"/>
      <c r="E105" s="55"/>
      <c r="F105" s="55"/>
      <c r="G105" s="49"/>
    </row>
    <row r="106" spans="1:7" x14ac:dyDescent="0.25">
      <c r="A106" s="44"/>
      <c r="B106" s="44"/>
      <c r="C106" s="44"/>
      <c r="D106" s="44"/>
      <c r="E106" s="57"/>
      <c r="F106" s="57"/>
      <c r="G106" s="49"/>
    </row>
    <row r="107" spans="1:7" x14ac:dyDescent="0.25">
      <c r="A107" s="44"/>
      <c r="B107" s="44"/>
      <c r="C107" s="44"/>
      <c r="D107" s="44"/>
      <c r="E107" s="57"/>
      <c r="F107" s="57"/>
      <c r="G107" s="49"/>
    </row>
    <row r="108" spans="1:7" x14ac:dyDescent="0.25">
      <c r="A108" s="44"/>
      <c r="B108" s="44"/>
      <c r="C108" s="44"/>
      <c r="D108" s="44"/>
      <c r="E108" s="57"/>
      <c r="F108" s="57"/>
      <c r="G108" s="49"/>
    </row>
    <row r="109" spans="1:7" x14ac:dyDescent="0.25">
      <c r="A109" s="44"/>
      <c r="B109" s="44"/>
      <c r="C109" s="44"/>
      <c r="D109" s="44"/>
      <c r="E109" s="57"/>
      <c r="F109" s="57"/>
      <c r="G109" s="49"/>
    </row>
    <row r="110" spans="1:7" x14ac:dyDescent="0.25">
      <c r="A110" s="44"/>
      <c r="B110" s="44"/>
      <c r="C110" s="44"/>
      <c r="D110" s="44"/>
      <c r="E110" s="55"/>
      <c r="F110" s="55"/>
      <c r="G110" s="49"/>
    </row>
    <row r="111" spans="1:7" x14ac:dyDescent="0.25">
      <c r="A111" s="44"/>
      <c r="B111" s="44"/>
      <c r="C111" s="44"/>
      <c r="D111" s="44"/>
      <c r="E111" s="55"/>
      <c r="F111" s="55"/>
      <c r="G111" s="49"/>
    </row>
    <row r="112" spans="1:7" x14ac:dyDescent="0.25">
      <c r="A112" s="44"/>
      <c r="B112" s="44"/>
      <c r="C112" s="44"/>
      <c r="D112" s="44"/>
      <c r="E112" s="55"/>
      <c r="F112" s="55"/>
      <c r="G112" s="49"/>
    </row>
    <row r="113" spans="1:7" x14ac:dyDescent="0.25">
      <c r="A113" s="44"/>
      <c r="B113" s="44"/>
      <c r="C113" s="44"/>
      <c r="D113" s="44"/>
      <c r="E113" s="55"/>
      <c r="F113" s="55"/>
      <c r="G113" s="49"/>
    </row>
    <row r="114" spans="1:7" x14ac:dyDescent="0.25">
      <c r="A114" s="44"/>
      <c r="B114" s="44"/>
      <c r="C114" s="44"/>
      <c r="D114" s="44"/>
      <c r="E114" s="57"/>
      <c r="F114" s="57"/>
      <c r="G114" s="49"/>
    </row>
    <row r="115" spans="1:7" x14ac:dyDescent="0.25">
      <c r="A115" s="44"/>
      <c r="B115" s="44"/>
      <c r="C115" s="44"/>
      <c r="D115" s="44"/>
      <c r="E115" s="57"/>
      <c r="F115" s="57"/>
      <c r="G115" s="49"/>
    </row>
    <row r="116" spans="1:7" x14ac:dyDescent="0.25">
      <c r="A116" s="44"/>
      <c r="B116" s="44"/>
      <c r="C116" s="44"/>
      <c r="D116" s="44"/>
      <c r="E116" s="55"/>
      <c r="F116" s="55"/>
      <c r="G116" s="49"/>
    </row>
    <row r="117" spans="1:7" x14ac:dyDescent="0.25">
      <c r="A117" s="44"/>
      <c r="B117" s="44"/>
      <c r="C117" s="44"/>
      <c r="D117" s="44"/>
      <c r="E117" s="57"/>
      <c r="F117" s="57"/>
      <c r="G117" s="49"/>
    </row>
    <row r="118" spans="1:7" x14ac:dyDescent="0.25">
      <c r="A118" s="44"/>
      <c r="B118" s="44"/>
      <c r="C118" s="44"/>
      <c r="D118" s="44"/>
      <c r="E118" s="57"/>
      <c r="F118" s="57"/>
      <c r="G118" s="49"/>
    </row>
    <row r="119" spans="1:7" x14ac:dyDescent="0.25">
      <c r="A119" s="44"/>
      <c r="B119" s="44"/>
      <c r="C119" s="44"/>
      <c r="D119" s="44"/>
      <c r="E119" s="57"/>
      <c r="F119" s="57"/>
      <c r="G119" s="49"/>
    </row>
    <row r="120" spans="1:7" x14ac:dyDescent="0.25">
      <c r="A120" s="44"/>
      <c r="B120" s="44"/>
      <c r="C120" s="44"/>
      <c r="D120" s="44"/>
      <c r="E120" s="57"/>
      <c r="F120" s="57"/>
      <c r="G120" s="49"/>
    </row>
    <row r="121" spans="1:7" x14ac:dyDescent="0.25">
      <c r="A121" s="44"/>
      <c r="B121" s="44"/>
      <c r="C121" s="44"/>
      <c r="D121" s="44"/>
      <c r="E121" s="61"/>
      <c r="F121" s="61"/>
      <c r="G121" s="49"/>
    </row>
    <row r="122" spans="1:7" x14ac:dyDescent="0.25">
      <c r="A122" s="44"/>
      <c r="B122" s="44"/>
      <c r="C122" s="44"/>
      <c r="D122" s="44"/>
      <c r="E122" s="48"/>
      <c r="F122" s="49"/>
      <c r="G122" s="49"/>
    </row>
  </sheetData>
  <mergeCells count="9">
    <mergeCell ref="D39:D44"/>
    <mergeCell ref="A38:B38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69" firstPageNumber="18" orientation="portrait" useFirstPageNumber="1" r:id="rId1"/>
  <rowBreaks count="1" manualBreakCount="1">
    <brk id="37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2024-10-11T06:47:50Z</cp:lastPrinted>
  <dcterms:created xsi:type="dcterms:W3CDTF">2020-07-07T14:30:10Z</dcterms:created>
  <dcterms:modified xsi:type="dcterms:W3CDTF">2024-10-11T06:49:06Z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