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210" windowWidth="14715" windowHeight="11160" activeTab="9"/>
  </bookViews>
  <sheets>
    <sheet name="МР" sheetId="1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calcPr calcId="145621"/>
</workbook>
</file>

<file path=xl/calcChain.xml><?xml version="1.0" encoding="utf-8"?>
<calcChain xmlns="http://schemas.openxmlformats.org/spreadsheetml/2006/main">
  <c r="D13" i="7" l="1"/>
  <c r="D12" i="7"/>
  <c r="D10" i="7"/>
  <c r="C8" i="9" l="1"/>
  <c r="B8" i="9"/>
  <c r="D14" i="9"/>
  <c r="E14" i="9"/>
  <c r="C8" i="3"/>
  <c r="B8" i="3"/>
  <c r="D15" i="3"/>
  <c r="E15" i="3"/>
  <c r="C8" i="2"/>
  <c r="B8" i="2"/>
  <c r="D13" i="2"/>
  <c r="E13" i="2"/>
  <c r="D14" i="2"/>
  <c r="E14" i="2"/>
  <c r="C8" i="1"/>
  <c r="B8" i="1"/>
  <c r="D18" i="1"/>
  <c r="E18" i="1"/>
  <c r="D12" i="1" l="1"/>
  <c r="C8" i="11" l="1"/>
  <c r="B8" i="11"/>
  <c r="D14" i="11"/>
  <c r="E14" i="11"/>
  <c r="C8" i="8"/>
  <c r="B8" i="8"/>
  <c r="B8" i="6"/>
  <c r="B4" i="11" l="1"/>
  <c r="C4" i="11"/>
  <c r="D4" i="11"/>
  <c r="E4" i="11"/>
  <c r="A4" i="11"/>
  <c r="A2" i="11"/>
  <c r="B4" i="10"/>
  <c r="C4" i="10"/>
  <c r="D4" i="10"/>
  <c r="E4" i="10"/>
  <c r="A4" i="10"/>
  <c r="A2" i="10"/>
  <c r="B4" i="9"/>
  <c r="C4" i="9"/>
  <c r="D4" i="9"/>
  <c r="E4" i="9"/>
  <c r="A4" i="9"/>
  <c r="A2" i="9"/>
  <c r="D11" i="8"/>
  <c r="D12" i="8"/>
  <c r="D13" i="8"/>
  <c r="B4" i="8"/>
  <c r="C4" i="8"/>
  <c r="D4" i="8"/>
  <c r="E4" i="8"/>
  <c r="A4" i="8"/>
  <c r="A2" i="8"/>
  <c r="B4" i="7"/>
  <c r="C4" i="7"/>
  <c r="D4" i="7"/>
  <c r="E4" i="7"/>
  <c r="A4" i="7"/>
  <c r="A2" i="7"/>
  <c r="B4" i="6"/>
  <c r="C4" i="6"/>
  <c r="D4" i="6"/>
  <c r="E4" i="6"/>
  <c r="A4" i="6"/>
  <c r="E3" i="6"/>
  <c r="E3" i="7" s="1"/>
  <c r="E3" i="8" s="1"/>
  <c r="E3" i="9" s="1"/>
  <c r="E3" i="10" s="1"/>
  <c r="E3" i="11" s="1"/>
  <c r="A2" i="6"/>
  <c r="B4" i="5"/>
  <c r="C4" i="5"/>
  <c r="D4" i="5"/>
  <c r="E4" i="5"/>
  <c r="A4" i="5"/>
  <c r="A2" i="5"/>
  <c r="B4" i="3"/>
  <c r="C4" i="3"/>
  <c r="D4" i="3"/>
  <c r="E4" i="3"/>
  <c r="A4" i="3"/>
  <c r="A2" i="3"/>
  <c r="B4" i="2" l="1"/>
  <c r="C4" i="2"/>
  <c r="D4" i="2"/>
  <c r="E4" i="2"/>
  <c r="A4" i="2"/>
  <c r="E3" i="2"/>
  <c r="E3" i="3" s="1"/>
  <c r="E3" i="5" s="1"/>
  <c r="A2" i="2"/>
  <c r="D10" i="1" l="1"/>
  <c r="D11" i="1"/>
  <c r="D13" i="1"/>
  <c r="D14" i="1"/>
  <c r="D15" i="1"/>
  <c r="D16" i="1"/>
  <c r="D17" i="1"/>
  <c r="D6" i="1"/>
  <c r="D7" i="1"/>
  <c r="B5" i="11" l="1"/>
  <c r="D10" i="9" l="1"/>
  <c r="D11" i="9"/>
  <c r="D12" i="9"/>
  <c r="D13" i="9"/>
  <c r="D11" i="7"/>
  <c r="D14" i="7"/>
  <c r="D13" i="6"/>
  <c r="D13" i="3"/>
  <c r="E13" i="11" l="1"/>
  <c r="C5" i="1"/>
  <c r="E6" i="1" l="1"/>
  <c r="E7" i="1"/>
  <c r="D11" i="10"/>
  <c r="C8" i="6"/>
  <c r="E11" i="6" s="1"/>
  <c r="D14" i="6"/>
  <c r="E14" i="6"/>
  <c r="E10" i="5"/>
  <c r="D10" i="5"/>
  <c r="E5" i="1" l="1"/>
  <c r="E13" i="6"/>
  <c r="E12" i="6"/>
  <c r="D12" i="5"/>
  <c r="E12" i="5"/>
  <c r="D13" i="11" l="1"/>
  <c r="D11" i="6"/>
  <c r="D12" i="2"/>
  <c r="D9" i="7" l="1"/>
  <c r="E13" i="3"/>
  <c r="E12" i="9" l="1"/>
  <c r="E13" i="9"/>
  <c r="D11" i="11"/>
  <c r="D10" i="11"/>
  <c r="D11" i="5"/>
  <c r="D13" i="5"/>
  <c r="D12" i="6"/>
  <c r="D14" i="3" l="1"/>
  <c r="D12" i="3"/>
  <c r="D9" i="11"/>
  <c r="D6" i="11"/>
  <c r="D7" i="11"/>
  <c r="D9" i="1"/>
  <c r="D11" i="2" l="1"/>
  <c r="D10" i="2"/>
  <c r="B8" i="10"/>
  <c r="D12" i="10"/>
  <c r="D12" i="11" l="1"/>
  <c r="D8" i="11"/>
  <c r="C5" i="11"/>
  <c r="E7" i="11" s="1"/>
  <c r="D10" i="10"/>
  <c r="D9" i="10"/>
  <c r="C8" i="10"/>
  <c r="E11" i="10" s="1"/>
  <c r="D7" i="10"/>
  <c r="D6" i="10"/>
  <c r="C5" i="10"/>
  <c r="E7" i="10" s="1"/>
  <c r="B5" i="10"/>
  <c r="D9" i="9"/>
  <c r="D7" i="9"/>
  <c r="D6" i="9"/>
  <c r="C5" i="9"/>
  <c r="E7" i="9" s="1"/>
  <c r="B5" i="9"/>
  <c r="D10" i="8"/>
  <c r="D9" i="8"/>
  <c r="E12" i="8"/>
  <c r="D7" i="8"/>
  <c r="D6" i="8"/>
  <c r="C5" i="8"/>
  <c r="E7" i="8" s="1"/>
  <c r="B5" i="8"/>
  <c r="C8" i="7"/>
  <c r="B8" i="7"/>
  <c r="D7" i="7"/>
  <c r="D6" i="7"/>
  <c r="C5" i="7"/>
  <c r="E7" i="7" s="1"/>
  <c r="B5" i="7"/>
  <c r="D10" i="6"/>
  <c r="D9" i="6"/>
  <c r="D7" i="6"/>
  <c r="D6" i="6"/>
  <c r="C5" i="6"/>
  <c r="E6" i="6" s="1"/>
  <c r="B5" i="6"/>
  <c r="D9" i="5"/>
  <c r="C8" i="5"/>
  <c r="B8" i="5"/>
  <c r="D7" i="5"/>
  <c r="D6" i="5"/>
  <c r="C5" i="5"/>
  <c r="E7" i="5" s="1"/>
  <c r="B5" i="5"/>
  <c r="D11" i="3"/>
  <c r="D10" i="3"/>
  <c r="D9" i="3"/>
  <c r="D7" i="3"/>
  <c r="D6" i="3"/>
  <c r="C5" i="3"/>
  <c r="E7" i="3" s="1"/>
  <c r="B5" i="3"/>
  <c r="D9" i="2"/>
  <c r="D7" i="2"/>
  <c r="D6" i="2"/>
  <c r="C5" i="2"/>
  <c r="E7" i="2" s="1"/>
  <c r="B5" i="2"/>
  <c r="E10" i="1" l="1"/>
  <c r="E12" i="1"/>
  <c r="E11" i="1"/>
  <c r="E12" i="2"/>
  <c r="E13" i="1"/>
  <c r="E16" i="1"/>
  <c r="E15" i="1"/>
  <c r="E17" i="1"/>
  <c r="E14" i="1"/>
  <c r="E9" i="1"/>
  <c r="E14" i="7"/>
  <c r="E11" i="7"/>
  <c r="E11" i="8"/>
  <c r="E6" i="8"/>
  <c r="E5" i="8" s="1"/>
  <c r="E13" i="5"/>
  <c r="E11" i="5"/>
  <c r="E9" i="9"/>
  <c r="E10" i="9"/>
  <c r="E11" i="9"/>
  <c r="E11" i="2"/>
  <c r="E10" i="2"/>
  <c r="E14" i="3"/>
  <c r="E12" i="3"/>
  <c r="E12" i="10"/>
  <c r="E6" i="10"/>
  <c r="E5" i="10" s="1"/>
  <c r="D8" i="9"/>
  <c r="E11" i="11"/>
  <c r="E9" i="11"/>
  <c r="E6" i="11"/>
  <c r="E5" i="11" s="1"/>
  <c r="E10" i="11"/>
  <c r="E12" i="11"/>
  <c r="D5" i="11"/>
  <c r="E6" i="7"/>
  <c r="E5" i="7" s="1"/>
  <c r="D8" i="10"/>
  <c r="E10" i="10"/>
  <c r="D5" i="10"/>
  <c r="E9" i="10"/>
  <c r="D5" i="9"/>
  <c r="E6" i="9"/>
  <c r="E5" i="9" s="1"/>
  <c r="D8" i="8"/>
  <c r="E13" i="8"/>
  <c r="D5" i="8"/>
  <c r="E10" i="8"/>
  <c r="E9" i="8"/>
  <c r="E7" i="6"/>
  <c r="E5" i="6" s="1"/>
  <c r="D5" i="6"/>
  <c r="D8" i="7"/>
  <c r="D5" i="7"/>
  <c r="E9" i="7"/>
  <c r="E6" i="5"/>
  <c r="D8" i="6"/>
  <c r="E10" i="6"/>
  <c r="E9" i="6"/>
  <c r="D8" i="5"/>
  <c r="D5" i="5"/>
  <c r="E9" i="5"/>
  <c r="E11" i="3"/>
  <c r="E9" i="3"/>
  <c r="E6" i="3"/>
  <c r="D8" i="3"/>
  <c r="E10" i="3"/>
  <c r="D5" i="3"/>
  <c r="E9" i="2"/>
  <c r="E6" i="2"/>
  <c r="E5" i="2" s="1"/>
  <c r="D8" i="2"/>
  <c r="D5" i="2"/>
  <c r="D8" i="1"/>
  <c r="B5" i="1"/>
  <c r="D5" i="1" s="1"/>
  <c r="E8" i="11" l="1"/>
  <c r="E8" i="7"/>
  <c r="E8" i="1"/>
  <c r="E8" i="10"/>
  <c r="E8" i="9"/>
  <c r="E8" i="8"/>
  <c r="E8" i="6"/>
  <c r="E8" i="3"/>
  <c r="E8" i="2"/>
</calcChain>
</file>

<file path=xl/sharedStrings.xml><?xml version="1.0" encoding="utf-8"?>
<sst xmlns="http://schemas.openxmlformats.org/spreadsheetml/2006/main" count="118" uniqueCount="31">
  <si>
    <t>НАЛОГОВЫЕ И НЕНАЛОГОВЫЕ ДОХОДЫ</t>
  </si>
  <si>
    <t>БЕЗВОЗМЕЗДНЫЕ ПОСТУПЛЕНИЯ</t>
  </si>
  <si>
    <t>% исполнения к годовому плану</t>
  </si>
  <si>
    <t>Удельный вес к итоговым показателям</t>
  </si>
  <si>
    <t>Поступления всего, в т.ч.</t>
  </si>
  <si>
    <t>ОБЩЕГОСУДАРСТВЕННЫЕ ВОПРОСЫ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</si>
  <si>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</si>
  <si>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</si>
  <si>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</si>
  <si>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</si>
  <si>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</si>
  <si>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</si>
  <si>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Расходы всего, в т.ч.</t>
  </si>
  <si>
    <t>НАЦИОНАЛЬНАЯ БЕЗОПАСНОСТЬ И ПРАВООХРАНИТЕЛЬНАЯ ДЕЯТЕЛЬНОСТЬ</t>
  </si>
  <si>
    <t>МЕЖБЮДЖЕТНЫЕ ТРАНСФЕРТЫ ОБЩЕГО ХАРАКТЕРА БЮДЖЕТАМ БЮДЖЕТНОЙ СИСТЕМЫ РОССИЙСКОЙ ФЕДЕРАЦИИ</t>
  </si>
  <si>
    <t>Анализ исполнения бюджета МР "Княжпогостский"</t>
  </si>
  <si>
    <t>Бюджетные назначения</t>
  </si>
  <si>
    <t>Исполнено</t>
  </si>
  <si>
    <t>Ед.изм: рубль</t>
  </si>
  <si>
    <t>Анализ исполнения бюджета городского поселения "Емва"</t>
  </si>
  <si>
    <t>Анализ исполнения бюджета городского поселения "Синдор"</t>
  </si>
  <si>
    <t>Анализ исполнения бюджета сельского поселения "Иоссер"</t>
  </si>
  <si>
    <t>Анализ исполнения бюджета сельского поселения "Мещура"</t>
  </si>
  <si>
    <t>Анализ исполнения бюджета сельского поселения "Серёгово"</t>
  </si>
  <si>
    <t>Анализ исполнения бюджета сельского поселения "Тракт"</t>
  </si>
  <si>
    <t>Анализ исполнения бюджета сельского поселения "Туръя"</t>
  </si>
  <si>
    <t>Наименование</t>
  </si>
  <si>
    <t>Анализ исполнения бюджета сельского поселения "Чиньяворык"</t>
  </si>
  <si>
    <t>Анализ исполнения бюджета сельского поселения "Шошка"</t>
  </si>
  <si>
    <t>ОХРАНА ОКРУЖАЮЩЕЙ СРЕДЫ</t>
  </si>
  <si>
    <t xml:space="preserve"> на 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</si>
</sst>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000000"/>
      <name val="Arial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B9CDE5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5B3D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</borders>
  <cellStyleXfs count="6">
    <xf numFmtId="0" fontId="0" fillId="0" borderId="0"/>
    <xf numFmtId="0" fontId="1" fillId="0" borderId="0"/>
    <xf numFmtId="4" fontId="2" fillId="3" borderId="2">
      <alignment horizontal="right" vertical="top" wrapText="1" shrinkToFit="1"/>
    </xf>
    <xf numFmtId="0" fontId="9" fillId="5" borderId="4">
      <alignment horizontal="left" vertical="top" wrapText="1"/>
    </xf>
    <xf numFmtId="4" fontId="9" fillId="5" borderId="5">
      <alignment horizontal="right" vertical="top" shrinkToFit="1"/>
    </xf>
    <xf numFmtId="4" fontId="10" fillId="5" borderId="6">
      <alignment horizontal="right" vertical="top" shrinkToFit="1"/>
    </xf>
  </cellStyleXfs>
  <cellXfs count="39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 applyProtection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5" fillId="2" borderId="1" xfId="0" applyFont="1" applyFill="1" applyBorder="1"/>
    <xf numFmtId="0" fontId="4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2" borderId="1" xfId="0" applyFont="1" applyFill="1" applyBorder="1"/>
    <xf numFmtId="4" fontId="8" fillId="2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7" fillId="0" borderId="1" xfId="0" applyFont="1" applyBorder="1"/>
    <xf numFmtId="4" fontId="7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 applyProtection="1">
      <alignment horizontal="left" vertical="center" wrapText="1"/>
    </xf>
    <xf numFmtId="0" fontId="7" fillId="0" borderId="0" xfId="0" applyFont="1" applyAlignment="1">
      <alignment horizontal="center" wrapText="1"/>
    </xf>
    <xf numFmtId="4" fontId="8" fillId="2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4" borderId="1" xfId="2" applyNumberFormat="1" applyFont="1" applyFill="1" applyBorder="1" applyProtection="1">
      <alignment horizontal="right" vertical="top" wrapText="1" shrinkToFit="1"/>
    </xf>
    <xf numFmtId="4" fontId="7" fillId="0" borderId="3" xfId="0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4" fontId="7" fillId="0" borderId="1" xfId="0" applyNumberFormat="1" applyFont="1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7" fillId="0" borderId="0" xfId="0" applyNumberFormat="1" applyFont="1"/>
  </cellXfs>
  <cellStyles count="6">
    <cellStyle name="ex60" xfId="3"/>
    <cellStyle name="ex61" xfId="4"/>
    <cellStyle name="ex62" xfId="2"/>
    <cellStyle name="ex63" xfId="5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8"/>
  <sheetViews>
    <sheetView zoomScaleNormal="100" zoomScaleSheetLayoutView="120" workbookViewId="0">
      <selection activeCell="C19" sqref="C19"/>
    </sheetView>
  </sheetViews>
  <sheetFormatPr defaultColWidth="9.140625" defaultRowHeight="15.75" x14ac:dyDescent="0.25"/>
  <cols>
    <col min="1" max="1" width="50.140625" style="1" customWidth="1"/>
    <col min="2" max="2" width="23.5703125" style="1" customWidth="1"/>
    <col min="3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25">
      <c r="A1" s="36" t="s">
        <v>15</v>
      </c>
      <c r="B1" s="36"/>
      <c r="C1" s="36"/>
      <c r="D1" s="36"/>
      <c r="E1" s="36"/>
    </row>
    <row r="2" spans="1:5" x14ac:dyDescent="0.25">
      <c r="A2" s="36" t="s">
        <v>30</v>
      </c>
      <c r="B2" s="36"/>
      <c r="C2" s="36"/>
      <c r="D2" s="36"/>
      <c r="E2" s="36"/>
    </row>
    <row r="3" spans="1:5" x14ac:dyDescent="0.25">
      <c r="E3" s="31" t="s">
        <v>18</v>
      </c>
    </row>
    <row r="4" spans="1:5" s="3" customFormat="1" ht="79.5" customHeight="1" x14ac:dyDescent="0.25">
      <c r="A4" s="2" t="s">
        <v>26</v>
      </c>
      <c r="B4" s="2" t="s">
        <v>16</v>
      </c>
      <c r="C4" s="2" t="s">
        <v>17</v>
      </c>
      <c r="D4" s="2" t="s">
        <v>2</v>
      </c>
      <c r="E4" s="2" t="s">
        <v>3</v>
      </c>
    </row>
    <row r="5" spans="1:5" s="6" customFormat="1" x14ac:dyDescent="0.25">
      <c r="A5" s="4" t="s">
        <v>4</v>
      </c>
      <c r="B5" s="5">
        <f>SUM(B6:B7)</f>
        <v>782064246.73000002</v>
      </c>
      <c r="C5" s="5">
        <f>SUM(C6:C7)</f>
        <v>595262509.49000001</v>
      </c>
      <c r="D5" s="11">
        <f>C5*100/B5</f>
        <v>76.114272194252152</v>
      </c>
      <c r="E5" s="11">
        <f>SUM(E6:E7)</f>
        <v>100</v>
      </c>
    </row>
    <row r="6" spans="1:5" x14ac:dyDescent="0.25">
      <c r="A6" s="7" t="s">
        <v>0</v>
      </c>
      <c r="B6" s="8">
        <v>299316041</v>
      </c>
      <c r="C6" s="8">
        <v>240710942.09999999</v>
      </c>
      <c r="D6" s="12">
        <f>C6*100/B6</f>
        <v>80.420328057192236</v>
      </c>
      <c r="E6" s="12">
        <f>C6*100/C5</f>
        <v>40.437779679125548</v>
      </c>
    </row>
    <row r="7" spans="1:5" x14ac:dyDescent="0.25">
      <c r="A7" s="7" t="s">
        <v>1</v>
      </c>
      <c r="B7" s="8">
        <v>482748205.73000002</v>
      </c>
      <c r="C7" s="8">
        <v>354551567.38999999</v>
      </c>
      <c r="D7" s="12">
        <f>C7*100/B7</f>
        <v>73.444409151942011</v>
      </c>
      <c r="E7" s="12">
        <f>C7*100/C5</f>
        <v>59.562220320874452</v>
      </c>
    </row>
    <row r="8" spans="1:5" s="6" customFormat="1" x14ac:dyDescent="0.25">
      <c r="A8" s="4" t="s">
        <v>12</v>
      </c>
      <c r="B8" s="5">
        <f>SUM(B9:B18)</f>
        <v>841153157.21000004</v>
      </c>
      <c r="C8" s="5">
        <f>SUM(C9:C18)</f>
        <v>597271643.81000006</v>
      </c>
      <c r="D8" s="11">
        <f t="shared" ref="D8:D17" si="0">C8*100/B8</f>
        <v>71.006289245953198</v>
      </c>
      <c r="E8" s="11">
        <f>SUM(E9:E17)</f>
        <v>99.166194301769949</v>
      </c>
    </row>
    <row r="9" spans="1:5" x14ac:dyDescent="0.25">
      <c r="A9" s="10" t="s">
        <v>5</v>
      </c>
      <c r="B9" s="8">
        <v>125127953.67</v>
      </c>
      <c r="C9" s="8">
        <v>82451783.730000004</v>
      </c>
      <c r="D9" s="12">
        <f t="shared" si="0"/>
        <v>65.893975975544294</v>
      </c>
      <c r="E9" s="12">
        <f>C9*100/C8</f>
        <v>13.804737690883746</v>
      </c>
    </row>
    <row r="10" spans="1:5" ht="31.5" x14ac:dyDescent="0.25">
      <c r="A10" s="10" t="s">
        <v>13</v>
      </c>
      <c r="B10" s="8">
        <v>50000</v>
      </c>
      <c r="C10" s="8">
        <v>0</v>
      </c>
      <c r="D10" s="12">
        <f t="shared" si="0"/>
        <v>0</v>
      </c>
      <c r="E10" s="12">
        <f>C10*100/C8</f>
        <v>0</v>
      </c>
    </row>
    <row r="11" spans="1:5" ht="21" customHeight="1" x14ac:dyDescent="0.25">
      <c r="A11" s="10" t="s">
        <v>6</v>
      </c>
      <c r="B11" s="8">
        <v>47570361.560000002</v>
      </c>
      <c r="C11" s="8">
        <v>32284639.170000002</v>
      </c>
      <c r="D11" s="12">
        <f t="shared" si="0"/>
        <v>67.867130102174485</v>
      </c>
      <c r="E11" s="12">
        <f>C11*100/C8</f>
        <v>5.4053527410168103</v>
      </c>
    </row>
    <row r="12" spans="1:5" ht="21" customHeight="1" x14ac:dyDescent="0.25">
      <c r="A12" s="10" t="s">
        <v>7</v>
      </c>
      <c r="B12" s="8">
        <v>45527429.810000002</v>
      </c>
      <c r="C12" s="8">
        <v>24138241.850000001</v>
      </c>
      <c r="D12" s="12">
        <f t="shared" si="0"/>
        <v>53.019118256260725</v>
      </c>
      <c r="E12" s="12">
        <f>C12*100/C8</f>
        <v>4.0414176866026965</v>
      </c>
    </row>
    <row r="13" spans="1:5" ht="16.5" customHeight="1" x14ac:dyDescent="0.25">
      <c r="A13" s="10" t="s">
        <v>29</v>
      </c>
      <c r="B13" s="8">
        <v>6708409.0800000001</v>
      </c>
      <c r="C13" s="8">
        <v>1715578.25</v>
      </c>
      <c r="D13" s="12">
        <f t="shared" si="0"/>
        <v>25.57354850518448</v>
      </c>
      <c r="E13" s="12">
        <f>C13*100/C8</f>
        <v>0.28723584449050921</v>
      </c>
    </row>
    <row r="14" spans="1:5" ht="20.25" customHeight="1" x14ac:dyDescent="0.25">
      <c r="A14" s="10" t="s">
        <v>8</v>
      </c>
      <c r="B14" s="8">
        <v>468335638.14999998</v>
      </c>
      <c r="C14" s="8">
        <v>336610535.37</v>
      </c>
      <c r="D14" s="12">
        <f t="shared" si="0"/>
        <v>71.873781952546892</v>
      </c>
      <c r="E14" s="12">
        <f>C14*100/C8</f>
        <v>56.358030530758001</v>
      </c>
    </row>
    <row r="15" spans="1:5" x14ac:dyDescent="0.25">
      <c r="A15" s="10" t="s">
        <v>9</v>
      </c>
      <c r="B15" s="8">
        <v>98239627.450000003</v>
      </c>
      <c r="C15" s="8">
        <v>79508329.569999993</v>
      </c>
      <c r="D15" s="12">
        <f t="shared" si="0"/>
        <v>80.933052815643578</v>
      </c>
      <c r="E15" s="12">
        <f>C15*100/C8</f>
        <v>13.311921031913686</v>
      </c>
    </row>
    <row r="16" spans="1:5" x14ac:dyDescent="0.25">
      <c r="A16" s="10" t="s">
        <v>10</v>
      </c>
      <c r="B16" s="8">
        <v>14582137.640000001</v>
      </c>
      <c r="C16" s="8">
        <v>11308619.460000001</v>
      </c>
      <c r="D16" s="12">
        <f t="shared" si="0"/>
        <v>77.551177606358124</v>
      </c>
      <c r="E16" s="12">
        <f>C16*100/C8</f>
        <v>1.8933795999190981</v>
      </c>
    </row>
    <row r="17" spans="1:5" x14ac:dyDescent="0.25">
      <c r="A17" s="10" t="s">
        <v>11</v>
      </c>
      <c r="B17" s="8">
        <v>28691272.850000001</v>
      </c>
      <c r="C17" s="8">
        <v>24273831.41</v>
      </c>
      <c r="D17" s="12">
        <f t="shared" si="0"/>
        <v>84.603536193410804</v>
      </c>
      <c r="E17" s="12">
        <f>C17*100/C8</f>
        <v>4.0641191761854047</v>
      </c>
    </row>
    <row r="18" spans="1:5" ht="47.25" x14ac:dyDescent="0.25">
      <c r="A18" s="33" t="s">
        <v>14</v>
      </c>
      <c r="B18" s="34">
        <v>6320327</v>
      </c>
      <c r="C18" s="34">
        <v>4980085</v>
      </c>
      <c r="D18" s="12">
        <f t="shared" ref="D18" si="1">C18*100/B18</f>
        <v>78.794736411581241</v>
      </c>
      <c r="E18" s="12">
        <f>C18*100/C9</f>
        <v>6.0399966801300389</v>
      </c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C10" sqref="C10"/>
    </sheetView>
  </sheetViews>
  <sheetFormatPr defaultColWidth="9.140625" defaultRowHeight="15.75" x14ac:dyDescent="0.25"/>
  <cols>
    <col min="1" max="1" width="49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25">
      <c r="A1" s="36" t="s">
        <v>19</v>
      </c>
      <c r="B1" s="36"/>
      <c r="C1" s="36"/>
      <c r="D1" s="36"/>
      <c r="E1" s="36"/>
    </row>
    <row r="2" spans="1:5" x14ac:dyDescent="0.25">
      <c r="A2" s="36" t="str">
        <f>МР!A2</f>
        <v xml:space="preserve"> на 01.10.2023</v>
      </c>
      <c r="B2" s="36"/>
      <c r="C2" s="36"/>
      <c r="D2" s="36"/>
      <c r="E2" s="36"/>
    </row>
    <row r="3" spans="1:5" x14ac:dyDescent="0.25">
      <c r="E3" s="31" t="str">
        <f>МР!E3</f>
        <v>Ед.изм: рубль</v>
      </c>
    </row>
    <row r="4" spans="1:5" s="13" customFormat="1" ht="79.5" customHeight="1" x14ac:dyDescent="0.25">
      <c r="A4" s="2" t="str">
        <f>МР!A4</f>
        <v>Наименование</v>
      </c>
      <c r="B4" s="2" t="str">
        <f>МР!B4</f>
        <v>Бюджетные назначения</v>
      </c>
      <c r="C4" s="2" t="str">
        <f>МР!C4</f>
        <v>Исполнено</v>
      </c>
      <c r="D4" s="2" t="str">
        <f>МР!D4</f>
        <v>% исполнения к годовому плану</v>
      </c>
      <c r="E4" s="2" t="str">
        <f>МР!E4</f>
        <v>Удельный вес к итоговым показателям</v>
      </c>
    </row>
    <row r="5" spans="1:5" x14ac:dyDescent="0.25">
      <c r="A5" s="14" t="s">
        <v>4</v>
      </c>
      <c r="B5" s="5">
        <f>SUM(B6:B7)</f>
        <v>45365123.82</v>
      </c>
      <c r="C5" s="5">
        <f>SUM(C6:C7)</f>
        <v>35605114.689999998</v>
      </c>
      <c r="D5" s="5">
        <f>C5*100/B5</f>
        <v>78.485655260799419</v>
      </c>
      <c r="E5" s="5">
        <f>SUM(E6:E7)</f>
        <v>100</v>
      </c>
    </row>
    <row r="6" spans="1:5" x14ac:dyDescent="0.25">
      <c r="A6" s="15" t="s">
        <v>0</v>
      </c>
      <c r="B6" s="8">
        <v>38738742.32</v>
      </c>
      <c r="C6" s="8">
        <v>29949273.59</v>
      </c>
      <c r="D6" s="9">
        <f>C6*100/B6</f>
        <v>77.310908399155281</v>
      </c>
      <c r="E6" s="9">
        <f>C6*100/C5</f>
        <v>84.115088101124726</v>
      </c>
    </row>
    <row r="7" spans="1:5" x14ac:dyDescent="0.25">
      <c r="A7" s="15" t="s">
        <v>1</v>
      </c>
      <c r="B7" s="8">
        <v>6626381.5</v>
      </c>
      <c r="C7" s="8">
        <v>5655841.0999999996</v>
      </c>
      <c r="D7" s="9">
        <f>C7*100/B7</f>
        <v>85.353387818072349</v>
      </c>
      <c r="E7" s="9">
        <f>C7*100/C5</f>
        <v>15.884911898875281</v>
      </c>
    </row>
    <row r="8" spans="1:5" x14ac:dyDescent="0.25">
      <c r="A8" s="14" t="s">
        <v>12</v>
      </c>
      <c r="B8" s="5">
        <f>SUM(B9:B14)</f>
        <v>50057289.289999999</v>
      </c>
      <c r="C8" s="5">
        <f>SUM(C9:C14)</f>
        <v>34305436.209999993</v>
      </c>
      <c r="D8" s="5">
        <f>C8*100/B8</f>
        <v>68.532349027643477</v>
      </c>
      <c r="E8" s="5">
        <f>SUM(E9:E12)</f>
        <v>96.173650899045086</v>
      </c>
    </row>
    <row r="9" spans="1:5" x14ac:dyDescent="0.25">
      <c r="A9" s="10" t="s">
        <v>5</v>
      </c>
      <c r="B9" s="8">
        <v>27331247</v>
      </c>
      <c r="C9" s="8">
        <v>18198039.829999998</v>
      </c>
      <c r="D9" s="9">
        <f>C9*100/B9</f>
        <v>66.583276752795058</v>
      </c>
      <c r="E9" s="9">
        <f>C9*100/C8</f>
        <v>53.04710226857658</v>
      </c>
    </row>
    <row r="10" spans="1:5" ht="31.5" x14ac:dyDescent="0.25">
      <c r="A10" s="10" t="s">
        <v>13</v>
      </c>
      <c r="B10" s="8">
        <v>57096.5</v>
      </c>
      <c r="C10" s="8">
        <v>7096.5</v>
      </c>
      <c r="D10" s="9">
        <f>C10*100/B9</f>
        <v>2.5964786751222876E-2</v>
      </c>
      <c r="E10" s="9">
        <f>C10*100/C8</f>
        <v>2.0686225811439699E-2</v>
      </c>
    </row>
    <row r="11" spans="1:5" ht="19.5" customHeight="1" x14ac:dyDescent="0.25">
      <c r="A11" s="10" t="s">
        <v>6</v>
      </c>
      <c r="B11" s="8">
        <v>18618905.77</v>
      </c>
      <c r="C11" s="8">
        <v>13007015.109999999</v>
      </c>
      <c r="D11" s="9">
        <f>C11*100/B9</f>
        <v>47.59027317707092</v>
      </c>
      <c r="E11" s="9">
        <f>C11*100/C8</f>
        <v>37.915317649301514</v>
      </c>
    </row>
    <row r="12" spans="1:5" ht="15" customHeight="1" x14ac:dyDescent="0.25">
      <c r="A12" s="10" t="s">
        <v>7</v>
      </c>
      <c r="B12" s="8">
        <v>2280639.02</v>
      </c>
      <c r="C12" s="8">
        <v>1780639.02</v>
      </c>
      <c r="D12" s="9">
        <f>C12*100/B10</f>
        <v>3118.648288423984</v>
      </c>
      <c r="E12" s="9">
        <f>C12*100/C8</f>
        <v>5.1905447553555542</v>
      </c>
    </row>
    <row r="13" spans="1:5" x14ac:dyDescent="0.25">
      <c r="A13" s="15" t="s">
        <v>29</v>
      </c>
      <c r="B13" s="34">
        <v>1135132</v>
      </c>
      <c r="C13" s="34">
        <v>759832</v>
      </c>
      <c r="D13" s="9">
        <f t="shared" ref="D13:D14" si="0">C13*100/B11</f>
        <v>4.0809702212698831</v>
      </c>
      <c r="E13" s="9">
        <f t="shared" ref="E13:E14" si="1">C13*100/C9</f>
        <v>4.1753507910637433</v>
      </c>
    </row>
    <row r="14" spans="1:5" x14ac:dyDescent="0.25">
      <c r="A14" s="15" t="s">
        <v>10</v>
      </c>
      <c r="B14" s="34">
        <v>634269</v>
      </c>
      <c r="C14" s="34">
        <v>552813.75</v>
      </c>
      <c r="D14" s="9">
        <f t="shared" si="0"/>
        <v>24.239423475267909</v>
      </c>
      <c r="E14" s="9">
        <f t="shared" si="1"/>
        <v>7789.9492707672798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5"/>
  <sheetViews>
    <sheetView zoomScaleNormal="100" zoomScaleSheetLayoutView="120" workbookViewId="0">
      <selection activeCell="C16" sqref="C16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7" t="s">
        <v>20</v>
      </c>
      <c r="B1" s="37"/>
      <c r="C1" s="37"/>
      <c r="D1" s="37"/>
      <c r="E1" s="37"/>
    </row>
    <row r="2" spans="1:5" x14ac:dyDescent="0.25">
      <c r="A2" s="37" t="str">
        <f>МР!A2</f>
        <v xml:space="preserve"> на 01.10.2023</v>
      </c>
      <c r="B2" s="37"/>
      <c r="C2" s="37"/>
      <c r="D2" s="37"/>
      <c r="E2" s="37"/>
    </row>
    <row r="3" spans="1:5" x14ac:dyDescent="0.25">
      <c r="E3" s="32" t="str">
        <f>Емва!E3</f>
        <v>Ед.изм: рубль</v>
      </c>
    </row>
    <row r="4" spans="1:5" s="18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s="21" customFormat="1" x14ac:dyDescent="0.25">
      <c r="A5" s="19" t="s">
        <v>4</v>
      </c>
      <c r="B5" s="20">
        <f>SUM(B6:B7)</f>
        <v>21066446.899999999</v>
      </c>
      <c r="C5" s="20">
        <f>SUM(C6:C7)</f>
        <v>17830407.739999998</v>
      </c>
      <c r="D5" s="20">
        <f t="shared" ref="D5:D14" si="0">C5*100/B5</f>
        <v>84.638894373782605</v>
      </c>
      <c r="E5" s="20">
        <v>100</v>
      </c>
    </row>
    <row r="6" spans="1:5" x14ac:dyDescent="0.25">
      <c r="A6" s="22" t="s">
        <v>0</v>
      </c>
      <c r="B6" s="23">
        <v>18653370</v>
      </c>
      <c r="C6" s="23">
        <v>16614685.039999999</v>
      </c>
      <c r="D6" s="24">
        <f t="shared" si="0"/>
        <v>89.070688245609233</v>
      </c>
      <c r="E6" s="24">
        <f>C6*100/C5</f>
        <v>93.181744816341492</v>
      </c>
    </row>
    <row r="7" spans="1:5" x14ac:dyDescent="0.25">
      <c r="A7" s="22" t="s">
        <v>1</v>
      </c>
      <c r="B7" s="23">
        <v>2413076.9</v>
      </c>
      <c r="C7" s="23">
        <v>1215722.7</v>
      </c>
      <c r="D7" s="24">
        <f t="shared" si="0"/>
        <v>50.38060328703159</v>
      </c>
      <c r="E7" s="24">
        <f>C7*100/C5</f>
        <v>6.818255183658521</v>
      </c>
    </row>
    <row r="8" spans="1:5" s="21" customFormat="1" x14ac:dyDescent="0.25">
      <c r="A8" s="19" t="s">
        <v>12</v>
      </c>
      <c r="B8" s="20">
        <f>SUM(B9:B15)</f>
        <v>21067446.899999999</v>
      </c>
      <c r="C8" s="20">
        <f>SUM(C9:C15)</f>
        <v>12867964.33</v>
      </c>
      <c r="D8" s="20">
        <f t="shared" si="0"/>
        <v>61.079846984211464</v>
      </c>
      <c r="E8" s="20">
        <f>SUM(E9:E14)</f>
        <v>57.470429201912459</v>
      </c>
    </row>
    <row r="9" spans="1:5" x14ac:dyDescent="0.25">
      <c r="A9" s="25" t="s">
        <v>5</v>
      </c>
      <c r="B9" s="23">
        <v>7882794.9000000004</v>
      </c>
      <c r="C9" s="23">
        <v>4746612.96</v>
      </c>
      <c r="D9" s="24">
        <f t="shared" si="0"/>
        <v>60.214847908829896</v>
      </c>
      <c r="E9" s="24">
        <f>C9*100/C8</f>
        <v>36.887054069103094</v>
      </c>
    </row>
    <row r="10" spans="1:5" ht="31.5" customHeight="1" x14ac:dyDescent="0.25">
      <c r="A10" s="25" t="s">
        <v>13</v>
      </c>
      <c r="B10" s="23">
        <v>13200</v>
      </c>
      <c r="C10" s="23">
        <v>9900</v>
      </c>
      <c r="D10" s="24">
        <f t="shared" si="0"/>
        <v>75</v>
      </c>
      <c r="E10" s="24">
        <f>C10*100/C8</f>
        <v>7.693524590303244E-2</v>
      </c>
    </row>
    <row r="11" spans="1:5" x14ac:dyDescent="0.25">
      <c r="A11" s="25" t="s">
        <v>6</v>
      </c>
      <c r="B11" s="23">
        <v>639870</v>
      </c>
      <c r="C11" s="23">
        <v>470000</v>
      </c>
      <c r="D11" s="24">
        <f t="shared" si="0"/>
        <v>73.452420022817137</v>
      </c>
      <c r="E11" s="24">
        <f>C11*100/C8</f>
        <v>3.6524813711540651</v>
      </c>
    </row>
    <row r="12" spans="1:5" x14ac:dyDescent="0.25">
      <c r="A12" s="25" t="s">
        <v>7</v>
      </c>
      <c r="B12" s="23">
        <v>4580261</v>
      </c>
      <c r="C12" s="23">
        <v>2066819.74</v>
      </c>
      <c r="D12" s="24">
        <f t="shared" si="0"/>
        <v>45.124497053770519</v>
      </c>
      <c r="E12" s="24">
        <f>C12*100/C8</f>
        <v>16.061745952943593</v>
      </c>
    </row>
    <row r="13" spans="1:5" x14ac:dyDescent="0.25">
      <c r="A13" s="25" t="s">
        <v>29</v>
      </c>
      <c r="B13" s="23">
        <v>10000</v>
      </c>
      <c r="C13" s="23">
        <v>10000</v>
      </c>
      <c r="D13" s="24">
        <f t="shared" si="0"/>
        <v>100</v>
      </c>
      <c r="E13" s="24">
        <f>C13*100/C8</f>
        <v>7.7712369599022654E-2</v>
      </c>
    </row>
    <row r="14" spans="1:5" x14ac:dyDescent="0.25">
      <c r="A14" s="25" t="s">
        <v>10</v>
      </c>
      <c r="B14" s="23">
        <v>123221</v>
      </c>
      <c r="C14" s="23">
        <v>91941.63</v>
      </c>
      <c r="D14" s="24">
        <f t="shared" si="0"/>
        <v>74.615227923811688</v>
      </c>
      <c r="E14" s="24">
        <f>C14*100/C8</f>
        <v>0.71450019320965896</v>
      </c>
    </row>
    <row r="15" spans="1:5" x14ac:dyDescent="0.25">
      <c r="A15" s="22" t="s">
        <v>11</v>
      </c>
      <c r="B15" s="35">
        <v>7818100</v>
      </c>
      <c r="C15" s="35">
        <v>5472690</v>
      </c>
      <c r="D15" s="24">
        <f t="shared" ref="D15" si="1">C15*100/B15</f>
        <v>70.000255816630641</v>
      </c>
      <c r="E15" s="24">
        <f>C15*100/C9</f>
        <v>115.29673993052933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5"/>
  <sheetViews>
    <sheetView zoomScaleNormal="100" zoomScaleSheetLayoutView="120" workbookViewId="0">
      <selection activeCell="B15" sqref="B15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7" t="s">
        <v>21</v>
      </c>
      <c r="B1" s="37"/>
      <c r="C1" s="37"/>
      <c r="D1" s="37"/>
      <c r="E1" s="37"/>
    </row>
    <row r="2" spans="1:5" x14ac:dyDescent="0.25">
      <c r="A2" s="37" t="str">
        <f>МР!A2</f>
        <v xml:space="preserve"> на 01.10.2023</v>
      </c>
      <c r="B2" s="37"/>
      <c r="C2" s="37"/>
      <c r="D2" s="37"/>
      <c r="E2" s="37"/>
    </row>
    <row r="3" spans="1:5" x14ac:dyDescent="0.25">
      <c r="E3" s="32" t="str">
        <f>Синдор!E3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6343277.3099999996</v>
      </c>
      <c r="C5" s="20">
        <f>SUM(C6:C7)</f>
        <v>5527108.0199999996</v>
      </c>
      <c r="D5" s="20">
        <f t="shared" ref="D5:D10" si="0">C5*100/B5</f>
        <v>87.133318470669238</v>
      </c>
      <c r="E5" s="20">
        <v>100</v>
      </c>
    </row>
    <row r="6" spans="1:5" x14ac:dyDescent="0.25">
      <c r="A6" s="22" t="s">
        <v>0</v>
      </c>
      <c r="B6" s="23">
        <v>195000</v>
      </c>
      <c r="C6" s="23">
        <v>190191.34</v>
      </c>
      <c r="D6" s="24">
        <f t="shared" si="0"/>
        <v>97.534020512820518</v>
      </c>
      <c r="E6" s="24">
        <f>C6*100/C5</f>
        <v>3.4410642837409213</v>
      </c>
    </row>
    <row r="7" spans="1:5" x14ac:dyDescent="0.25">
      <c r="A7" s="22" t="s">
        <v>1</v>
      </c>
      <c r="B7" s="23">
        <v>6148277.3099999996</v>
      </c>
      <c r="C7" s="23">
        <v>5336916.68</v>
      </c>
      <c r="D7" s="24">
        <f t="shared" si="0"/>
        <v>86.803447712412961</v>
      </c>
      <c r="E7" s="24">
        <f>C7*100/C5</f>
        <v>96.558935716259086</v>
      </c>
    </row>
    <row r="8" spans="1:5" x14ac:dyDescent="0.25">
      <c r="A8" s="19" t="s">
        <v>12</v>
      </c>
      <c r="B8" s="20">
        <f>SUM(B9:B13)</f>
        <v>6344278.3100000005</v>
      </c>
      <c r="C8" s="20">
        <f>SUM(C9:C13)</f>
        <v>4342654.28</v>
      </c>
      <c r="D8" s="20">
        <f t="shared" si="0"/>
        <v>68.449933433011694</v>
      </c>
      <c r="E8" s="20">
        <v>100</v>
      </c>
    </row>
    <row r="9" spans="1:5" x14ac:dyDescent="0.25">
      <c r="A9" s="25" t="s">
        <v>5</v>
      </c>
      <c r="B9" s="23">
        <v>3207973.31</v>
      </c>
      <c r="C9" s="23">
        <v>1970945.73</v>
      </c>
      <c r="D9" s="24">
        <f t="shared" si="0"/>
        <v>61.438969079203467</v>
      </c>
      <c r="E9" s="24">
        <f>C9*100/C8</f>
        <v>45.385738834360993</v>
      </c>
    </row>
    <row r="10" spans="1:5" ht="30.75" customHeight="1" x14ac:dyDescent="0.25">
      <c r="A10" s="25" t="s">
        <v>13</v>
      </c>
      <c r="B10" s="23">
        <v>11800</v>
      </c>
      <c r="C10" s="23">
        <v>8100</v>
      </c>
      <c r="D10" s="24">
        <f t="shared" si="0"/>
        <v>68.644067796610173</v>
      </c>
      <c r="E10" s="24">
        <f>C10*100/C9</f>
        <v>0.41097021986495791</v>
      </c>
    </row>
    <row r="11" spans="1:5" x14ac:dyDescent="0.25">
      <c r="A11" s="25" t="s">
        <v>7</v>
      </c>
      <c r="B11" s="23">
        <v>3041142</v>
      </c>
      <c r="C11" s="23">
        <v>2299836.75</v>
      </c>
      <c r="D11" s="24">
        <f>C11*100/B11</f>
        <v>75.624115874891729</v>
      </c>
      <c r="E11" s="24">
        <f>C11*100/C8</f>
        <v>52.95924109344481</v>
      </c>
    </row>
    <row r="12" spans="1:5" x14ac:dyDescent="0.25">
      <c r="A12" s="25" t="s">
        <v>29</v>
      </c>
      <c r="B12" s="23">
        <v>5000</v>
      </c>
      <c r="C12" s="23">
        <v>5000</v>
      </c>
      <c r="D12" s="24">
        <f>C12*100/B12</f>
        <v>100</v>
      </c>
      <c r="E12" s="24">
        <f>C12*100/C9</f>
        <v>0.25368532090429502</v>
      </c>
    </row>
    <row r="13" spans="1:5" x14ac:dyDescent="0.25">
      <c r="A13" s="25" t="s">
        <v>10</v>
      </c>
      <c r="B13" s="23">
        <v>78363</v>
      </c>
      <c r="C13" s="23">
        <v>58771.8</v>
      </c>
      <c r="D13" s="24">
        <f>C13*100/B13</f>
        <v>74.999425749397034</v>
      </c>
      <c r="E13" s="24">
        <f>C13*100/C8</f>
        <v>1.3533612443125451</v>
      </c>
    </row>
    <row r="15" spans="1:5" x14ac:dyDescent="0.25">
      <c r="B15" s="38"/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L11" sqref="L11"/>
    </sheetView>
  </sheetViews>
  <sheetFormatPr defaultColWidth="9.140625" defaultRowHeight="15.75" x14ac:dyDescent="0.25"/>
  <cols>
    <col min="1" max="1" width="50.140625" style="16" customWidth="1"/>
    <col min="2" max="3" width="20.5703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ht="21" customHeight="1" x14ac:dyDescent="0.25">
      <c r="A1" s="37" t="s">
        <v>22</v>
      </c>
      <c r="B1" s="37"/>
      <c r="C1" s="37"/>
      <c r="D1" s="37"/>
      <c r="E1" s="37"/>
    </row>
    <row r="2" spans="1:5" ht="14.25" customHeight="1" x14ac:dyDescent="0.25">
      <c r="A2" s="37" t="str">
        <f>МР!A2</f>
        <v xml:space="preserve"> на 01.10.2023</v>
      </c>
      <c r="B2" s="37"/>
      <c r="C2" s="37"/>
      <c r="D2" s="37"/>
      <c r="E2" s="37"/>
    </row>
    <row r="3" spans="1:5" x14ac:dyDescent="0.25">
      <c r="E3" s="32" t="str">
        <f>МР!E3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5853678.5</v>
      </c>
      <c r="C5" s="20">
        <f>SUM(C6:C7)</f>
        <v>5182806.32</v>
      </c>
      <c r="D5" s="20">
        <f t="shared" ref="D5:D14" si="0">C5*100/B5</f>
        <v>88.539306010741797</v>
      </c>
      <c r="E5" s="20">
        <f>SUM(E6:E7)</f>
        <v>100</v>
      </c>
    </row>
    <row r="6" spans="1:5" x14ac:dyDescent="0.25">
      <c r="A6" s="22" t="s">
        <v>0</v>
      </c>
      <c r="B6" s="23">
        <v>19680</v>
      </c>
      <c r="C6" s="23">
        <v>57003.75</v>
      </c>
      <c r="D6" s="24">
        <f t="shared" si="0"/>
        <v>289.6532012195122</v>
      </c>
      <c r="E6" s="24">
        <f>C6*100/C5</f>
        <v>1.0998626319495572</v>
      </c>
    </row>
    <row r="7" spans="1:5" x14ac:dyDescent="0.25">
      <c r="A7" s="22" t="s">
        <v>1</v>
      </c>
      <c r="B7" s="23">
        <v>5833998.5</v>
      </c>
      <c r="C7" s="23">
        <v>5125802.57</v>
      </c>
      <c r="D7" s="24">
        <f t="shared" si="0"/>
        <v>87.860882549078468</v>
      </c>
      <c r="E7" s="24">
        <f>C7*100/C5</f>
        <v>98.900137368050437</v>
      </c>
    </row>
    <row r="8" spans="1:5" x14ac:dyDescent="0.25">
      <c r="A8" s="19" t="s">
        <v>12</v>
      </c>
      <c r="B8" s="20">
        <f>SUM(B9:B14)</f>
        <v>5853778.5</v>
      </c>
      <c r="C8" s="20">
        <f>SUM(C9:C14)</f>
        <v>4960395.8600000003</v>
      </c>
      <c r="D8" s="20">
        <f t="shared" si="0"/>
        <v>84.73835933491506</v>
      </c>
      <c r="E8" s="20">
        <f>SUM(E9:E13)</f>
        <v>94.890572503622735</v>
      </c>
    </row>
    <row r="9" spans="1:5" x14ac:dyDescent="0.25">
      <c r="A9" s="25" t="s">
        <v>5</v>
      </c>
      <c r="B9" s="23">
        <v>1943612.5</v>
      </c>
      <c r="C9" s="23">
        <v>1257519.49</v>
      </c>
      <c r="D9" s="24">
        <f t="shared" si="0"/>
        <v>64.700113319913299</v>
      </c>
      <c r="E9" s="24">
        <f>C9*100/C8</f>
        <v>25.351192233274702</v>
      </c>
    </row>
    <row r="10" spans="1:5" ht="31.5" customHeight="1" x14ac:dyDescent="0.25">
      <c r="A10" s="25" t="s">
        <v>13</v>
      </c>
      <c r="B10" s="23">
        <v>12000</v>
      </c>
      <c r="C10" s="23">
        <v>9000</v>
      </c>
      <c r="D10" s="24">
        <f t="shared" si="0"/>
        <v>75</v>
      </c>
      <c r="E10" s="24">
        <f>C10*100/C8</f>
        <v>0.18143713231790334</v>
      </c>
    </row>
    <row r="11" spans="1:5" x14ac:dyDescent="0.25">
      <c r="A11" s="25" t="s">
        <v>6</v>
      </c>
      <c r="B11" s="23">
        <v>50000</v>
      </c>
      <c r="C11" s="23">
        <v>49988.62</v>
      </c>
      <c r="D11" s="24">
        <f t="shared" si="0"/>
        <v>99.977239999999995</v>
      </c>
      <c r="E11" s="24">
        <f>C11*100/C8</f>
        <v>1.0077546512588211</v>
      </c>
    </row>
    <row r="12" spans="1:5" x14ac:dyDescent="0.25">
      <c r="A12" s="25" t="s">
        <v>7</v>
      </c>
      <c r="B12" s="23">
        <v>2839123</v>
      </c>
      <c r="C12" s="23">
        <v>2719327.92</v>
      </c>
      <c r="D12" s="24">
        <f t="shared" si="0"/>
        <v>95.780560405449151</v>
      </c>
      <c r="E12" s="24">
        <f>C12*100/C8</f>
        <v>54.820784404089878</v>
      </c>
    </row>
    <row r="13" spans="1:5" ht="18" customHeight="1" x14ac:dyDescent="0.25">
      <c r="A13" s="25" t="s">
        <v>29</v>
      </c>
      <c r="B13" s="23">
        <v>671112</v>
      </c>
      <c r="C13" s="23">
        <v>671112</v>
      </c>
      <c r="D13" s="24">
        <f t="shared" si="0"/>
        <v>100</v>
      </c>
      <c r="E13" s="24">
        <f>C13*100/C8</f>
        <v>13.529404082681417</v>
      </c>
    </row>
    <row r="14" spans="1:5" x14ac:dyDescent="0.25">
      <c r="A14" s="25" t="s">
        <v>10</v>
      </c>
      <c r="B14" s="23">
        <v>337931</v>
      </c>
      <c r="C14" s="23">
        <v>253447.83</v>
      </c>
      <c r="D14" s="24">
        <f t="shared" si="0"/>
        <v>74.999875714273031</v>
      </c>
      <c r="E14" s="24">
        <f>C14*100/C9</f>
        <v>20.154584641865075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J22" sqref="J22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7.42578125" style="16" customWidth="1"/>
    <col min="5" max="5" width="17.140625" style="16" customWidth="1"/>
    <col min="6" max="16384" width="9.140625" style="16"/>
  </cols>
  <sheetData>
    <row r="1" spans="1:5" ht="23.25" customHeight="1" x14ac:dyDescent="0.25">
      <c r="A1" s="37" t="s">
        <v>23</v>
      </c>
      <c r="B1" s="37"/>
      <c r="C1" s="37"/>
      <c r="D1" s="37"/>
      <c r="E1" s="37"/>
    </row>
    <row r="2" spans="1:5" x14ac:dyDescent="0.25">
      <c r="A2" s="37" t="str">
        <f>МР!A2</f>
        <v xml:space="preserve"> на 01.10.2023</v>
      </c>
      <c r="B2" s="37"/>
      <c r="C2" s="37"/>
      <c r="D2" s="37"/>
      <c r="E2" s="37"/>
    </row>
    <row r="3" spans="1:5" x14ac:dyDescent="0.25">
      <c r="E3" s="32" t="str">
        <f>Мещура!E3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7">
        <f>SUM(B6:B7)</f>
        <v>5748554.7000000002</v>
      </c>
      <c r="C5" s="27">
        <f>SUM(C6:C7)</f>
        <v>4209735.1100000003</v>
      </c>
      <c r="D5" s="27">
        <f t="shared" ref="D5:D14" si="0">C5*100/B5</f>
        <v>73.231191659357449</v>
      </c>
      <c r="E5" s="27">
        <f>SUM(E6:E7)</f>
        <v>100</v>
      </c>
    </row>
    <row r="6" spans="1:5" x14ac:dyDescent="0.25">
      <c r="A6" s="22" t="s">
        <v>0</v>
      </c>
      <c r="B6" s="23">
        <v>528800</v>
      </c>
      <c r="C6" s="23">
        <v>336852.91</v>
      </c>
      <c r="D6" s="28">
        <f t="shared" si="0"/>
        <v>63.701382375189105</v>
      </c>
      <c r="E6" s="28">
        <f>C6*100/C5</f>
        <v>8.0017602342680405</v>
      </c>
    </row>
    <row r="7" spans="1:5" x14ac:dyDescent="0.25">
      <c r="A7" s="22" t="s">
        <v>1</v>
      </c>
      <c r="B7" s="23">
        <v>5219754.7</v>
      </c>
      <c r="C7" s="23">
        <v>3872882.2</v>
      </c>
      <c r="D7" s="28">
        <f t="shared" si="0"/>
        <v>74.196632267029713</v>
      </c>
      <c r="E7" s="28">
        <f>C7*100/C5</f>
        <v>91.998239765731952</v>
      </c>
    </row>
    <row r="8" spans="1:5" x14ac:dyDescent="0.25">
      <c r="A8" s="19" t="s">
        <v>12</v>
      </c>
      <c r="B8" s="27">
        <f>SUM(B9:B14)</f>
        <v>5749554.7000000002</v>
      </c>
      <c r="C8" s="27">
        <f>SUM(C9:C14)</f>
        <v>4435639.4999999991</v>
      </c>
      <c r="D8" s="27">
        <f t="shared" si="0"/>
        <v>77.147531094886332</v>
      </c>
      <c r="E8" s="27">
        <f>SUM(E9:E14)</f>
        <v>70.669025965703497</v>
      </c>
    </row>
    <row r="9" spans="1:5" x14ac:dyDescent="0.25">
      <c r="A9" s="25" t="s">
        <v>5</v>
      </c>
      <c r="B9" s="23">
        <v>2921192.7</v>
      </c>
      <c r="C9" s="23">
        <v>1865659.84</v>
      </c>
      <c r="D9" s="28">
        <f t="shared" si="0"/>
        <v>63.866373485049444</v>
      </c>
      <c r="E9" s="28">
        <f>C9*100/C8</f>
        <v>42.060673325683936</v>
      </c>
    </row>
    <row r="10" spans="1:5" ht="31.5" x14ac:dyDescent="0.25">
      <c r="A10" s="25" t="s">
        <v>13</v>
      </c>
      <c r="B10" s="23">
        <v>312000</v>
      </c>
      <c r="C10" s="23">
        <v>300000</v>
      </c>
      <c r="D10" s="28">
        <f t="shared" si="0"/>
        <v>96.15384615384616</v>
      </c>
      <c r="E10" s="28"/>
    </row>
    <row r="11" spans="1:5" x14ac:dyDescent="0.25">
      <c r="A11" s="25" t="s">
        <v>7</v>
      </c>
      <c r="B11" s="23">
        <v>1213247</v>
      </c>
      <c r="C11" s="23">
        <v>1086627.17</v>
      </c>
      <c r="D11" s="28">
        <f t="shared" si="0"/>
        <v>89.563557132224517</v>
      </c>
      <c r="E11" s="28">
        <f>C11*100/C8</f>
        <v>24.497643913577743</v>
      </c>
    </row>
    <row r="12" spans="1:5" x14ac:dyDescent="0.25">
      <c r="A12" s="25" t="s">
        <v>29</v>
      </c>
      <c r="B12" s="23">
        <v>60000</v>
      </c>
      <c r="C12" s="23">
        <v>10000</v>
      </c>
      <c r="D12" s="28">
        <f t="shared" si="0"/>
        <v>16.666666666666668</v>
      </c>
      <c r="E12" s="28"/>
    </row>
    <row r="13" spans="1:5" x14ac:dyDescent="0.25">
      <c r="A13" s="25" t="s">
        <v>11</v>
      </c>
      <c r="B13" s="23">
        <v>1000000</v>
      </c>
      <c r="C13" s="23">
        <v>991016.27</v>
      </c>
      <c r="D13" s="28">
        <f t="shared" si="0"/>
        <v>99.101626999999993</v>
      </c>
      <c r="E13" s="28"/>
    </row>
    <row r="14" spans="1:5" x14ac:dyDescent="0.25">
      <c r="A14" s="25" t="s">
        <v>10</v>
      </c>
      <c r="B14" s="23">
        <v>243115</v>
      </c>
      <c r="C14" s="23">
        <v>182336.22</v>
      </c>
      <c r="D14" s="28">
        <f t="shared" si="0"/>
        <v>74.999987660160826</v>
      </c>
      <c r="E14" s="28">
        <f>C14*100/C8</f>
        <v>4.1107087264418141</v>
      </c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5"/>
  <sheetViews>
    <sheetView zoomScaleNormal="100" zoomScaleSheetLayoutView="120" workbookViewId="0">
      <selection activeCell="B15" sqref="B15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7" t="s">
        <v>24</v>
      </c>
      <c r="B1" s="37"/>
      <c r="C1" s="37"/>
      <c r="D1" s="37"/>
      <c r="E1" s="37"/>
    </row>
    <row r="2" spans="1:5" x14ac:dyDescent="0.25">
      <c r="A2" s="37" t="str">
        <f>МР!A2</f>
        <v xml:space="preserve"> на 01.10.2023</v>
      </c>
      <c r="B2" s="37"/>
      <c r="C2" s="37"/>
      <c r="D2" s="37"/>
      <c r="E2" s="37"/>
    </row>
    <row r="3" spans="1:5" x14ac:dyDescent="0.25">
      <c r="E3" s="32" t="str">
        <f>Серёгово!E3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9089285.3699999992</v>
      </c>
      <c r="C5" s="20">
        <f>SUM(C6:C7)</f>
        <v>7227965.4700000007</v>
      </c>
      <c r="D5" s="20">
        <f t="shared" ref="D5:D13" si="0">C5*100/B5</f>
        <v>79.521823507231375</v>
      </c>
      <c r="E5" s="20">
        <f>SUM(E6:E7)</f>
        <v>100</v>
      </c>
    </row>
    <row r="6" spans="1:5" x14ac:dyDescent="0.25">
      <c r="A6" s="22" t="s">
        <v>0</v>
      </c>
      <c r="B6" s="23">
        <v>561696.87</v>
      </c>
      <c r="C6" s="23">
        <v>1194825.07</v>
      </c>
      <c r="D6" s="24">
        <f t="shared" si="0"/>
        <v>212.71706036033279</v>
      </c>
      <c r="E6" s="24">
        <f>C6*100/C5</f>
        <v>16.530586303423497</v>
      </c>
    </row>
    <row r="7" spans="1:5" x14ac:dyDescent="0.25">
      <c r="A7" s="22" t="s">
        <v>1</v>
      </c>
      <c r="B7" s="23">
        <v>8527588.5</v>
      </c>
      <c r="C7" s="23">
        <v>6033140.4000000004</v>
      </c>
      <c r="D7" s="24">
        <f t="shared" si="0"/>
        <v>70.748493551254256</v>
      </c>
      <c r="E7" s="24">
        <f>C7*100/C5</f>
        <v>83.469413696576495</v>
      </c>
    </row>
    <row r="8" spans="1:5" x14ac:dyDescent="0.25">
      <c r="A8" s="19" t="s">
        <v>12</v>
      </c>
      <c r="B8" s="20">
        <f>SUM(B9:B13)</f>
        <v>9096409.3100000005</v>
      </c>
      <c r="C8" s="20">
        <f>SUM(C9:C13)</f>
        <v>6325173.7800000003</v>
      </c>
      <c r="D8" s="20">
        <f t="shared" si="0"/>
        <v>69.534841325208575</v>
      </c>
      <c r="E8" s="20">
        <f>SUM(E9:E13)</f>
        <v>99.999999999999986</v>
      </c>
    </row>
    <row r="9" spans="1:5" x14ac:dyDescent="0.25">
      <c r="A9" s="25" t="s">
        <v>5</v>
      </c>
      <c r="B9" s="23">
        <v>4242588.2</v>
      </c>
      <c r="C9" s="23">
        <v>2222282.71</v>
      </c>
      <c r="D9" s="24">
        <f t="shared" si="0"/>
        <v>52.380353813268982</v>
      </c>
      <c r="E9" s="24">
        <f>C9*100/C8</f>
        <v>35.133939197477666</v>
      </c>
    </row>
    <row r="10" spans="1:5" ht="30.75" customHeight="1" x14ac:dyDescent="0.25">
      <c r="A10" s="25" t="s">
        <v>13</v>
      </c>
      <c r="B10" s="23">
        <v>15600</v>
      </c>
      <c r="C10" s="23">
        <v>11700</v>
      </c>
      <c r="D10" s="24">
        <f t="shared" si="0"/>
        <v>75</v>
      </c>
      <c r="E10" s="24">
        <f>C10*100/C8</f>
        <v>0.18497515494348993</v>
      </c>
    </row>
    <row r="11" spans="1:5" ht="18.75" customHeight="1" x14ac:dyDescent="0.25">
      <c r="A11" s="25" t="s">
        <v>7</v>
      </c>
      <c r="B11" s="23">
        <v>3858106.11</v>
      </c>
      <c r="C11" s="23">
        <v>3337432.04</v>
      </c>
      <c r="D11" s="24">
        <f t="shared" si="0"/>
        <v>86.504412912583163</v>
      </c>
      <c r="E11" s="24">
        <f>C11*100/C8</f>
        <v>52.764274248920316</v>
      </c>
    </row>
    <row r="12" spans="1:5" x14ac:dyDescent="0.25">
      <c r="A12" s="25" t="s">
        <v>29</v>
      </c>
      <c r="B12" s="23">
        <v>60000</v>
      </c>
      <c r="C12" s="23">
        <v>10000</v>
      </c>
      <c r="D12" s="24">
        <f t="shared" si="0"/>
        <v>16.666666666666668</v>
      </c>
      <c r="E12" s="24">
        <f>C12*100/C8</f>
        <v>0.15809842302862387</v>
      </c>
    </row>
    <row r="13" spans="1:5" ht="19.5" customHeight="1" x14ac:dyDescent="0.25">
      <c r="A13" s="25" t="s">
        <v>10</v>
      </c>
      <c r="B13" s="23">
        <v>920115</v>
      </c>
      <c r="C13" s="23">
        <v>743759.03</v>
      </c>
      <c r="D13" s="24">
        <f t="shared" si="0"/>
        <v>80.833268667503518</v>
      </c>
      <c r="E13" s="24">
        <f>C13*100/C8</f>
        <v>11.758712975629896</v>
      </c>
    </row>
    <row r="15" spans="1:5" x14ac:dyDescent="0.25">
      <c r="B15" s="38"/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C8" sqref="C8"/>
    </sheetView>
  </sheetViews>
  <sheetFormatPr defaultColWidth="9.140625" defaultRowHeight="15.75" x14ac:dyDescent="0.25"/>
  <cols>
    <col min="1" max="1" width="50.140625" style="16" customWidth="1"/>
    <col min="2" max="2" width="20.85546875" style="16" customWidth="1"/>
    <col min="3" max="3" width="19.42578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7" t="s">
        <v>25</v>
      </c>
      <c r="B1" s="37"/>
      <c r="C1" s="37"/>
      <c r="D1" s="37"/>
      <c r="E1" s="37"/>
    </row>
    <row r="2" spans="1:5" x14ac:dyDescent="0.25">
      <c r="A2" s="37" t="str">
        <f>МР!A2</f>
        <v xml:space="preserve"> на 01.10.2023</v>
      </c>
      <c r="B2" s="37"/>
      <c r="C2" s="37"/>
      <c r="D2" s="37"/>
      <c r="E2" s="37"/>
    </row>
    <row r="3" spans="1:5" x14ac:dyDescent="0.25">
      <c r="E3" s="32" t="str">
        <f>Тракт!E3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4504696</v>
      </c>
      <c r="C5" s="20">
        <f>SUM(C6:C7)</f>
        <v>3293075.19</v>
      </c>
      <c r="D5" s="20">
        <f t="shared" ref="D5:D13" si="0">C5*100/B5</f>
        <v>73.103161456400159</v>
      </c>
      <c r="E5" s="20">
        <f>SUM(E6:E7)</f>
        <v>100</v>
      </c>
    </row>
    <row r="6" spans="1:5" x14ac:dyDescent="0.25">
      <c r="A6" s="22" t="s">
        <v>0</v>
      </c>
      <c r="B6" s="23">
        <v>97960</v>
      </c>
      <c r="C6" s="23">
        <v>85064.3</v>
      </c>
      <c r="D6" s="24">
        <f t="shared" si="0"/>
        <v>86.835749285422622</v>
      </c>
      <c r="E6" s="24">
        <f>C6*100/C5</f>
        <v>2.5831265638365215</v>
      </c>
    </row>
    <row r="7" spans="1:5" x14ac:dyDescent="0.25">
      <c r="A7" s="22" t="s">
        <v>1</v>
      </c>
      <c r="B7" s="23">
        <v>4406736</v>
      </c>
      <c r="C7" s="23">
        <v>3208010.89</v>
      </c>
      <c r="D7" s="24">
        <f t="shared" si="0"/>
        <v>72.797891455263027</v>
      </c>
      <c r="E7" s="24">
        <f>C7*100/C5</f>
        <v>97.416873436163485</v>
      </c>
    </row>
    <row r="8" spans="1:5" x14ac:dyDescent="0.25">
      <c r="A8" s="19" t="s">
        <v>12</v>
      </c>
      <c r="B8" s="20">
        <f>SUM(B9:B14)</f>
        <v>4581096</v>
      </c>
      <c r="C8" s="20">
        <f>SUM(C9:C14)</f>
        <v>3294871.34</v>
      </c>
      <c r="D8" s="20">
        <f t="shared" si="0"/>
        <v>71.923210952138959</v>
      </c>
      <c r="E8" s="20">
        <f>SUM(E9:E13)</f>
        <v>88.595451195979024</v>
      </c>
    </row>
    <row r="9" spans="1:5" x14ac:dyDescent="0.25">
      <c r="A9" s="25" t="s">
        <v>5</v>
      </c>
      <c r="B9" s="23">
        <v>2020675</v>
      </c>
      <c r="C9" s="23">
        <v>1229357.67</v>
      </c>
      <c r="D9" s="24">
        <f t="shared" si="0"/>
        <v>60.838960743315972</v>
      </c>
      <c r="E9" s="24">
        <f>C9*100/C8</f>
        <v>37.311249610128939</v>
      </c>
    </row>
    <row r="10" spans="1:5" ht="32.25" customHeight="1" x14ac:dyDescent="0.25">
      <c r="A10" s="25" t="s">
        <v>13</v>
      </c>
      <c r="B10" s="23">
        <v>10800</v>
      </c>
      <c r="C10" s="23">
        <v>0</v>
      </c>
      <c r="D10" s="24">
        <f t="shared" si="0"/>
        <v>0</v>
      </c>
      <c r="E10" s="24">
        <f>C10*100/C8</f>
        <v>0</v>
      </c>
    </row>
    <row r="11" spans="1:5" x14ac:dyDescent="0.25">
      <c r="A11" s="25" t="s">
        <v>6</v>
      </c>
      <c r="B11" s="23">
        <v>74666</v>
      </c>
      <c r="C11" s="23">
        <v>39655</v>
      </c>
      <c r="D11" s="24">
        <f t="shared" si="0"/>
        <v>53.109849195082099</v>
      </c>
      <c r="E11" s="24">
        <f>C11*100/C8</f>
        <v>1.2035371311342313</v>
      </c>
    </row>
    <row r="12" spans="1:5" ht="21" customHeight="1" x14ac:dyDescent="0.25">
      <c r="A12" s="25" t="s">
        <v>7</v>
      </c>
      <c r="B12" s="23">
        <v>1884334</v>
      </c>
      <c r="C12" s="23">
        <v>1560493.46</v>
      </c>
      <c r="D12" s="24">
        <f t="shared" si="0"/>
        <v>82.814058441868582</v>
      </c>
      <c r="E12" s="24">
        <f>C12*100/C8</f>
        <v>47.361286647386969</v>
      </c>
    </row>
    <row r="13" spans="1:5" ht="19.5" customHeight="1" x14ac:dyDescent="0.25">
      <c r="A13" s="25" t="s">
        <v>29</v>
      </c>
      <c r="B13" s="23">
        <v>89600</v>
      </c>
      <c r="C13" s="23">
        <v>89600</v>
      </c>
      <c r="D13" s="24">
        <f t="shared" si="0"/>
        <v>100</v>
      </c>
      <c r="E13" s="24">
        <f>C13*100/C8</f>
        <v>2.7193778073288897</v>
      </c>
    </row>
    <row r="14" spans="1:5" x14ac:dyDescent="0.25">
      <c r="A14" s="22" t="s">
        <v>10</v>
      </c>
      <c r="B14" s="35">
        <v>501021</v>
      </c>
      <c r="C14" s="35">
        <v>375765.21</v>
      </c>
      <c r="D14" s="24">
        <f t="shared" ref="D14" si="1">C14*100/B14</f>
        <v>74.999892220086579</v>
      </c>
      <c r="E14" s="24">
        <f>C14*100/C9</f>
        <v>30.565979223930821</v>
      </c>
    </row>
  </sheetData>
  <mergeCells count="2">
    <mergeCell ref="A1:E1"/>
    <mergeCell ref="A2:E2"/>
  </mergeCells>
  <pageMargins left="0.7" right="0.7" top="0.75" bottom="0.75" header="0.3" footer="0.3"/>
  <pageSetup paperSize="9" scale="7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C9" sqref="C9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7" t="s">
        <v>27</v>
      </c>
      <c r="B1" s="37"/>
      <c r="C1" s="37"/>
      <c r="D1" s="37"/>
      <c r="E1" s="37"/>
    </row>
    <row r="2" spans="1:5" x14ac:dyDescent="0.25">
      <c r="A2" s="37" t="str">
        <f>МР!A2</f>
        <v xml:space="preserve"> на 01.10.2023</v>
      </c>
      <c r="B2" s="37"/>
      <c r="C2" s="37"/>
      <c r="D2" s="37"/>
      <c r="E2" s="37"/>
    </row>
    <row r="3" spans="1:5" x14ac:dyDescent="0.25">
      <c r="E3" s="32" t="str">
        <f>Туръя!E3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8688749.5</v>
      </c>
      <c r="C5" s="20">
        <f>SUM(C6:C7)</f>
        <v>7202817.6299999999</v>
      </c>
      <c r="D5" s="20">
        <f t="shared" ref="D5:D12" si="0">C5*100/B5</f>
        <v>82.898207964218557</v>
      </c>
      <c r="E5" s="20">
        <f>SUM(E6:E7)</f>
        <v>100</v>
      </c>
    </row>
    <row r="6" spans="1:5" x14ac:dyDescent="0.25">
      <c r="A6" s="22" t="s">
        <v>0</v>
      </c>
      <c r="B6" s="23">
        <v>3784900</v>
      </c>
      <c r="C6" s="23">
        <v>2646773.37</v>
      </c>
      <c r="D6" s="24">
        <f t="shared" si="0"/>
        <v>69.929809770403452</v>
      </c>
      <c r="E6" s="24">
        <f>C6*100/C5</f>
        <v>36.746361020943965</v>
      </c>
    </row>
    <row r="7" spans="1:5" x14ac:dyDescent="0.25">
      <c r="A7" s="22" t="s">
        <v>1</v>
      </c>
      <c r="B7" s="23">
        <v>4903849.5</v>
      </c>
      <c r="C7" s="23">
        <v>4556044.26</v>
      </c>
      <c r="D7" s="24">
        <f t="shared" si="0"/>
        <v>92.907505827819548</v>
      </c>
      <c r="E7" s="24">
        <f>C7*100/C5</f>
        <v>63.253638979056035</v>
      </c>
    </row>
    <row r="8" spans="1:5" x14ac:dyDescent="0.25">
      <c r="A8" s="19" t="s">
        <v>12</v>
      </c>
      <c r="B8" s="20">
        <f>SUM(B9:B12)</f>
        <v>9340847.0099999998</v>
      </c>
      <c r="C8" s="20">
        <f>SUM(C9:C12)</f>
        <v>7490550.8399999999</v>
      </c>
      <c r="D8" s="20">
        <f t="shared" si="0"/>
        <v>80.191344874622885</v>
      </c>
      <c r="E8" s="20">
        <f>SUM(E9:E12)</f>
        <v>99.999999999999986</v>
      </c>
    </row>
    <row r="9" spans="1:5" x14ac:dyDescent="0.25">
      <c r="A9" s="25" t="s">
        <v>5</v>
      </c>
      <c r="B9" s="23">
        <v>3821418.41</v>
      </c>
      <c r="C9" s="23">
        <v>2631246.37</v>
      </c>
      <c r="D9" s="24">
        <f t="shared" si="0"/>
        <v>68.855228286818246</v>
      </c>
      <c r="E9" s="24">
        <f>C9*100/C8</f>
        <v>35.127541701592669</v>
      </c>
    </row>
    <row r="10" spans="1:5" ht="32.25" customHeight="1" x14ac:dyDescent="0.25">
      <c r="A10" s="25" t="s">
        <v>13</v>
      </c>
      <c r="B10" s="23">
        <v>133200</v>
      </c>
      <c r="C10" s="23">
        <v>99900</v>
      </c>
      <c r="D10" s="24">
        <f t="shared" si="0"/>
        <v>75</v>
      </c>
      <c r="E10" s="24">
        <f>C10*100/C8</f>
        <v>1.3336802877904237</v>
      </c>
    </row>
    <row r="11" spans="1:5" x14ac:dyDescent="0.25">
      <c r="A11" s="25" t="s">
        <v>7</v>
      </c>
      <c r="B11" s="23">
        <v>5376228.5999999996</v>
      </c>
      <c r="C11" s="23">
        <v>4749404.47</v>
      </c>
      <c r="D11" s="24">
        <f t="shared" si="0"/>
        <v>88.340820738165789</v>
      </c>
      <c r="E11" s="24">
        <f>C11*100/C8</f>
        <v>63.405276480307556</v>
      </c>
    </row>
    <row r="12" spans="1:5" x14ac:dyDescent="0.25">
      <c r="A12" s="25" t="s">
        <v>29</v>
      </c>
      <c r="B12" s="23">
        <v>10000</v>
      </c>
      <c r="C12" s="23">
        <v>10000</v>
      </c>
      <c r="D12" s="24">
        <f t="shared" si="0"/>
        <v>100</v>
      </c>
      <c r="E12" s="24">
        <f>C12*100/C8</f>
        <v>0.13350153030935172</v>
      </c>
    </row>
    <row r="14" spans="1:5" x14ac:dyDescent="0.25">
      <c r="B14" s="38"/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tabSelected="1" workbookViewId="0">
      <selection activeCell="C15" sqref="C15"/>
    </sheetView>
  </sheetViews>
  <sheetFormatPr defaultColWidth="9.140625" defaultRowHeight="15.75" x14ac:dyDescent="0.25"/>
  <cols>
    <col min="1" max="1" width="50.140625" style="16" customWidth="1"/>
    <col min="2" max="2" width="22.28515625" style="16" customWidth="1"/>
    <col min="3" max="3" width="20.42578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7" t="s">
        <v>28</v>
      </c>
      <c r="B1" s="37"/>
      <c r="C1" s="37"/>
      <c r="D1" s="37"/>
      <c r="E1" s="37"/>
    </row>
    <row r="2" spans="1:5" x14ac:dyDescent="0.25">
      <c r="A2" s="37" t="str">
        <f>МР!A2</f>
        <v xml:space="preserve"> на 01.10.2023</v>
      </c>
      <c r="B2" s="37"/>
      <c r="C2" s="37"/>
      <c r="D2" s="37"/>
      <c r="E2" s="37"/>
    </row>
    <row r="3" spans="1:5" x14ac:dyDescent="0.25">
      <c r="E3" s="32" t="str">
        <f>Чиньяворык!E3</f>
        <v>Ед.изм: рубль</v>
      </c>
    </row>
    <row r="4" spans="1:5" s="18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s="21" customFormat="1" x14ac:dyDescent="0.25">
      <c r="A5" s="19" t="s">
        <v>4</v>
      </c>
      <c r="B5" s="20">
        <f>SUM(B6:B7)</f>
        <v>8380637.7000000002</v>
      </c>
      <c r="C5" s="20">
        <f>SUM(C6:C7)</f>
        <v>5928374.8899999997</v>
      </c>
      <c r="D5" s="20">
        <f t="shared" ref="D5:D14" si="0">C5*100/B5</f>
        <v>70.738947347646345</v>
      </c>
      <c r="E5" s="20">
        <f>SUM(E6:E7)</f>
        <v>100</v>
      </c>
    </row>
    <row r="6" spans="1:5" x14ac:dyDescent="0.25">
      <c r="A6" s="22" t="s">
        <v>0</v>
      </c>
      <c r="B6" s="29">
        <v>130200</v>
      </c>
      <c r="C6" s="29">
        <v>138585.56</v>
      </c>
      <c r="D6" s="24">
        <f t="shared" si="0"/>
        <v>106.4405222734255</v>
      </c>
      <c r="E6" s="24">
        <f>C6*100/C5</f>
        <v>2.3376652551741715</v>
      </c>
    </row>
    <row r="7" spans="1:5" x14ac:dyDescent="0.25">
      <c r="A7" s="22" t="s">
        <v>1</v>
      </c>
      <c r="B7" s="30">
        <v>8250437.7000000002</v>
      </c>
      <c r="C7" s="30">
        <v>5789789.3300000001</v>
      </c>
      <c r="D7" s="24">
        <f t="shared" si="0"/>
        <v>70.175541474605637</v>
      </c>
      <c r="E7" s="24">
        <f>C7*100/C5</f>
        <v>97.662334744825827</v>
      </c>
    </row>
    <row r="8" spans="1:5" s="21" customFormat="1" x14ac:dyDescent="0.25">
      <c r="A8" s="19" t="s">
        <v>12</v>
      </c>
      <c r="B8" s="20">
        <f>SUM(B9:B14)</f>
        <v>8381137.7000000002</v>
      </c>
      <c r="C8" s="20">
        <f>SUM(C9:C14)</f>
        <v>5664578.4000000004</v>
      </c>
      <c r="D8" s="20">
        <f t="shared" si="0"/>
        <v>67.58722506134221</v>
      </c>
      <c r="E8" s="20">
        <f>SUM(E9:E13)</f>
        <v>96.468346523370556</v>
      </c>
    </row>
    <row r="9" spans="1:5" x14ac:dyDescent="0.25">
      <c r="A9" s="25" t="s">
        <v>5</v>
      </c>
      <c r="B9" s="23">
        <v>2313638.7000000002</v>
      </c>
      <c r="C9" s="23">
        <v>1526273.32</v>
      </c>
      <c r="D9" s="24">
        <f t="shared" si="0"/>
        <v>65.968524817638979</v>
      </c>
      <c r="E9" s="24">
        <f>C9*100/C8</f>
        <v>26.944164458911892</v>
      </c>
    </row>
    <row r="10" spans="1:5" ht="31.5" customHeight="1" x14ac:dyDescent="0.25">
      <c r="A10" s="25" t="s">
        <v>13</v>
      </c>
      <c r="B10" s="23">
        <v>12000</v>
      </c>
      <c r="C10" s="23">
        <v>8000</v>
      </c>
      <c r="D10" s="24">
        <f t="shared" si="0"/>
        <v>66.666666666666671</v>
      </c>
      <c r="E10" s="24">
        <f>C10*100/C8</f>
        <v>0.14122851578857129</v>
      </c>
    </row>
    <row r="11" spans="1:5" x14ac:dyDescent="0.25">
      <c r="A11" s="25" t="s">
        <v>6</v>
      </c>
      <c r="B11" s="23">
        <v>952304</v>
      </c>
      <c r="C11" s="23">
        <v>904023.83</v>
      </c>
      <c r="D11" s="24">
        <f t="shared" si="0"/>
        <v>94.930172507938636</v>
      </c>
      <c r="E11" s="24">
        <f>C11*100/C8</f>
        <v>15.959242968549962</v>
      </c>
    </row>
    <row r="12" spans="1:5" x14ac:dyDescent="0.25">
      <c r="A12" s="25" t="s">
        <v>7</v>
      </c>
      <c r="B12" s="23">
        <v>4793113</v>
      </c>
      <c r="C12" s="23">
        <v>3016227.97</v>
      </c>
      <c r="D12" s="24">
        <f t="shared" si="0"/>
        <v>62.92837181180581</v>
      </c>
      <c r="E12" s="24">
        <f>C12*100/C8</f>
        <v>53.247174935384422</v>
      </c>
    </row>
    <row r="13" spans="1:5" ht="17.25" customHeight="1" x14ac:dyDescent="0.25">
      <c r="A13" s="25" t="s">
        <v>29</v>
      </c>
      <c r="B13" s="23">
        <v>10000</v>
      </c>
      <c r="C13" s="23">
        <v>10000</v>
      </c>
      <c r="D13" s="24">
        <f t="shared" si="0"/>
        <v>100</v>
      </c>
      <c r="E13" s="24">
        <f>C13*100/C8</f>
        <v>0.17653564473571412</v>
      </c>
    </row>
    <row r="14" spans="1:5" x14ac:dyDescent="0.25">
      <c r="A14" s="25" t="s">
        <v>10</v>
      </c>
      <c r="B14" s="23">
        <v>300082</v>
      </c>
      <c r="C14" s="23">
        <v>200053.28</v>
      </c>
      <c r="D14" s="24">
        <f t="shared" si="0"/>
        <v>66.666204570750665</v>
      </c>
      <c r="E14" s="24">
        <f>C14*100/C9</f>
        <v>13.107303742949526</v>
      </c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Tretyakova</cp:lastModifiedBy>
  <cp:lastPrinted>2023-10-23T12:01:34Z</cp:lastPrinted>
  <dcterms:created xsi:type="dcterms:W3CDTF">2017-08-31T10:49:57Z</dcterms:created>
  <dcterms:modified xsi:type="dcterms:W3CDTF">2023-10-23T12:38:39Z</dcterms:modified>
</cp:coreProperties>
</file>