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210" windowWidth="14310" windowHeight="11160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45621"/>
</workbook>
</file>

<file path=xl/calcChain.xml><?xml version="1.0" encoding="utf-8"?>
<calcChain xmlns="http://schemas.openxmlformats.org/spreadsheetml/2006/main">
  <c r="C8" i="10" l="1"/>
  <c r="B8" i="10"/>
  <c r="E12" i="10"/>
  <c r="E13" i="10"/>
  <c r="D13" i="10"/>
  <c r="B8" i="1"/>
  <c r="D17" i="1"/>
  <c r="D19" i="1"/>
  <c r="C8" i="1"/>
  <c r="E17" i="1" s="1"/>
  <c r="E15" i="1" l="1"/>
  <c r="E18" i="1"/>
  <c r="E16" i="1"/>
  <c r="E19" i="1"/>
  <c r="D8" i="1"/>
  <c r="D10" i="7" l="1"/>
  <c r="C8" i="9" l="1"/>
  <c r="B8" i="9"/>
  <c r="C8" i="3"/>
  <c r="B8" i="3"/>
  <c r="C8" i="2"/>
  <c r="B8" i="2"/>
  <c r="D13" i="2"/>
  <c r="E13" i="2"/>
  <c r="D18" i="1"/>
  <c r="D12" i="1" l="1"/>
  <c r="C8" i="11" l="1"/>
  <c r="B8" i="11"/>
  <c r="D14" i="11"/>
  <c r="E14" i="11"/>
  <c r="C8" i="8"/>
  <c r="B8" i="8"/>
  <c r="B8" i="6"/>
  <c r="B4" i="11" l="1"/>
  <c r="C4" i="11"/>
  <c r="D4" i="11"/>
  <c r="E4" i="11"/>
  <c r="A4" i="11"/>
  <c r="A2" i="11"/>
  <c r="B4" i="10"/>
  <c r="C4" i="10"/>
  <c r="D4" i="10"/>
  <c r="E4" i="10"/>
  <c r="A4" i="10"/>
  <c r="A2" i="10"/>
  <c r="B4" i="9"/>
  <c r="C4" i="9"/>
  <c r="D4" i="9"/>
  <c r="E4" i="9"/>
  <c r="A4" i="9"/>
  <c r="A2" i="9"/>
  <c r="D11" i="8"/>
  <c r="D12" i="8"/>
  <c r="D13" i="8"/>
  <c r="B4" i="8"/>
  <c r="C4" i="8"/>
  <c r="D4" i="8"/>
  <c r="E4" i="8"/>
  <c r="A4" i="8"/>
  <c r="A2" i="8"/>
  <c r="B4" i="7"/>
  <c r="C4" i="7"/>
  <c r="D4" i="7"/>
  <c r="E4" i="7"/>
  <c r="A4" i="7"/>
  <c r="A2" i="7"/>
  <c r="B4" i="6"/>
  <c r="C4" i="6"/>
  <c r="D4" i="6"/>
  <c r="E4" i="6"/>
  <c r="A4" i="6"/>
  <c r="E3" i="6"/>
  <c r="E3" i="7" s="1"/>
  <c r="E3" i="8" s="1"/>
  <c r="E3" i="9" s="1"/>
  <c r="E3" i="10" s="1"/>
  <c r="E3" i="11" s="1"/>
  <c r="A2" i="6"/>
  <c r="B4" i="5"/>
  <c r="C4" i="5"/>
  <c r="D4" i="5"/>
  <c r="E4" i="5"/>
  <c r="A4" i="5"/>
  <c r="A2" i="5"/>
  <c r="B4" i="3"/>
  <c r="C4" i="3"/>
  <c r="D4" i="3"/>
  <c r="E4" i="3"/>
  <c r="A4" i="3"/>
  <c r="A2" i="3"/>
  <c r="B4" i="2" l="1"/>
  <c r="C4" i="2"/>
  <c r="D4" i="2"/>
  <c r="E4" i="2"/>
  <c r="A4" i="2"/>
  <c r="E3" i="2"/>
  <c r="E3" i="3" s="1"/>
  <c r="E3" i="5" s="1"/>
  <c r="A2" i="2"/>
  <c r="D10" i="1" l="1"/>
  <c r="D11" i="1"/>
  <c r="D13" i="1"/>
  <c r="D14" i="1"/>
  <c r="D15" i="1"/>
  <c r="D16" i="1"/>
  <c r="D6" i="1"/>
  <c r="D7" i="1"/>
  <c r="B5" i="11" l="1"/>
  <c r="D10" i="9" l="1"/>
  <c r="D11" i="9"/>
  <c r="D12" i="9"/>
  <c r="D11" i="7"/>
  <c r="D13" i="6"/>
  <c r="D13" i="3"/>
  <c r="E13" i="11" l="1"/>
  <c r="C5" i="1"/>
  <c r="E6" i="1" l="1"/>
  <c r="E7" i="1"/>
  <c r="D11" i="10"/>
  <c r="C8" i="6"/>
  <c r="E11" i="6" s="1"/>
  <c r="D14" i="6"/>
  <c r="E14" i="6"/>
  <c r="E10" i="5"/>
  <c r="D10" i="5"/>
  <c r="E5" i="1" l="1"/>
  <c r="E13" i="6"/>
  <c r="E12" i="6"/>
  <c r="D12" i="5"/>
  <c r="E12" i="5"/>
  <c r="D13" i="11" l="1"/>
  <c r="D11" i="6"/>
  <c r="D12" i="2"/>
  <c r="D9" i="7" l="1"/>
  <c r="E13" i="3"/>
  <c r="E12" i="9" l="1"/>
  <c r="D11" i="11"/>
  <c r="D10" i="11"/>
  <c r="D11" i="5"/>
  <c r="D13" i="5"/>
  <c r="D12" i="6"/>
  <c r="D14" i="3" l="1"/>
  <c r="D12" i="3"/>
  <c r="D9" i="11"/>
  <c r="D6" i="11"/>
  <c r="D7" i="11"/>
  <c r="D9" i="1"/>
  <c r="D11" i="2" l="1"/>
  <c r="D10" i="2"/>
  <c r="D12" i="10"/>
  <c r="D12" i="11" l="1"/>
  <c r="D8" i="11"/>
  <c r="C5" i="11"/>
  <c r="E7" i="11" s="1"/>
  <c r="D10" i="10"/>
  <c r="D9" i="10"/>
  <c r="E11" i="10"/>
  <c r="D7" i="10"/>
  <c r="D6" i="10"/>
  <c r="C5" i="10"/>
  <c r="E7" i="10" s="1"/>
  <c r="B5" i="10"/>
  <c r="D9" i="9"/>
  <c r="D7" i="9"/>
  <c r="D6" i="9"/>
  <c r="C5" i="9"/>
  <c r="E7" i="9" s="1"/>
  <c r="B5" i="9"/>
  <c r="D10" i="8"/>
  <c r="D9" i="8"/>
  <c r="E12" i="8"/>
  <c r="D7" i="8"/>
  <c r="D6" i="8"/>
  <c r="C5" i="8"/>
  <c r="E7" i="8" s="1"/>
  <c r="B5" i="8"/>
  <c r="C8" i="7"/>
  <c r="B8" i="7"/>
  <c r="D7" i="7"/>
  <c r="D6" i="7"/>
  <c r="C5" i="7"/>
  <c r="E7" i="7" s="1"/>
  <c r="B5" i="7"/>
  <c r="D10" i="6"/>
  <c r="D9" i="6"/>
  <c r="D7" i="6"/>
  <c r="D6" i="6"/>
  <c r="C5" i="6"/>
  <c r="E6" i="6" s="1"/>
  <c r="B5" i="6"/>
  <c r="D9" i="5"/>
  <c r="C8" i="5"/>
  <c r="B8" i="5"/>
  <c r="D7" i="5"/>
  <c r="D6" i="5"/>
  <c r="C5" i="5"/>
  <c r="E7" i="5" s="1"/>
  <c r="B5" i="5"/>
  <c r="D11" i="3"/>
  <c r="D10" i="3"/>
  <c r="D9" i="3"/>
  <c r="D7" i="3"/>
  <c r="D6" i="3"/>
  <c r="C5" i="3"/>
  <c r="E7" i="3" s="1"/>
  <c r="B5" i="3"/>
  <c r="D9" i="2"/>
  <c r="D7" i="2"/>
  <c r="D6" i="2"/>
  <c r="C5" i="2"/>
  <c r="E7" i="2" s="1"/>
  <c r="B5" i="2"/>
  <c r="E10" i="1" l="1"/>
  <c r="E12" i="1"/>
  <c r="E11" i="1"/>
  <c r="E12" i="2"/>
  <c r="E13" i="1"/>
  <c r="E14" i="1"/>
  <c r="E9" i="1"/>
  <c r="E11" i="7"/>
  <c r="E11" i="8"/>
  <c r="E6" i="8"/>
  <c r="E5" i="8" s="1"/>
  <c r="E13" i="5"/>
  <c r="E11" i="5"/>
  <c r="E9" i="9"/>
  <c r="E10" i="9"/>
  <c r="E11" i="9"/>
  <c r="E11" i="2"/>
  <c r="E10" i="2"/>
  <c r="E14" i="3"/>
  <c r="E12" i="3"/>
  <c r="E6" i="10"/>
  <c r="E5" i="10" s="1"/>
  <c r="D8" i="9"/>
  <c r="E11" i="11"/>
  <c r="E9" i="11"/>
  <c r="E6" i="11"/>
  <c r="E5" i="11" s="1"/>
  <c r="E10" i="11"/>
  <c r="E12" i="11"/>
  <c r="D5" i="11"/>
  <c r="E6" i="7"/>
  <c r="E5" i="7" s="1"/>
  <c r="D8" i="10"/>
  <c r="E10" i="10"/>
  <c r="D5" i="10"/>
  <c r="E9" i="10"/>
  <c r="D5" i="9"/>
  <c r="E6" i="9"/>
  <c r="E5" i="9" s="1"/>
  <c r="D8" i="8"/>
  <c r="E13" i="8"/>
  <c r="D5" i="8"/>
  <c r="E10" i="8"/>
  <c r="E9" i="8"/>
  <c r="E7" i="6"/>
  <c r="E5" i="6" s="1"/>
  <c r="D5" i="6"/>
  <c r="D8" i="7"/>
  <c r="D5" i="7"/>
  <c r="E9" i="7"/>
  <c r="E6" i="5"/>
  <c r="D8" i="6"/>
  <c r="E10" i="6"/>
  <c r="E9" i="6"/>
  <c r="D8" i="5"/>
  <c r="D5" i="5"/>
  <c r="E9" i="5"/>
  <c r="E11" i="3"/>
  <c r="E9" i="3"/>
  <c r="E6" i="3"/>
  <c r="D8" i="3"/>
  <c r="E10" i="3"/>
  <c r="D5" i="3"/>
  <c r="E9" i="2"/>
  <c r="E6" i="2"/>
  <c r="E5" i="2" s="1"/>
  <c r="D8" i="2"/>
  <c r="D5" i="2"/>
  <c r="B5" i="1"/>
  <c r="D5" i="1" s="1"/>
  <c r="E8" i="11" l="1"/>
  <c r="E8" i="7"/>
  <c r="E8" i="1"/>
  <c r="E8" i="10"/>
  <c r="E8" i="9"/>
  <c r="E8" i="8"/>
  <c r="E8" i="6"/>
  <c r="E8" i="3"/>
  <c r="E8" i="2"/>
</calcChain>
</file>

<file path=xl/sharedStrings.xml><?xml version="1.0" encoding="utf-8"?>
<sst xmlns="http://schemas.openxmlformats.org/spreadsheetml/2006/main" count="113" uniqueCount="32">
  <si>
    <t>НАЛОГОВЫЕ И НЕНАЛОГОВЫЕ ДОХОДЫ</t>
  </si>
  <si>
    <t>БЕЗВОЗМЕЗДНЫЕ ПОСТУПЛЕНИЯ</t>
  </si>
  <si>
    <t>% исполнения к годовому плану</t>
  </si>
  <si>
    <t>Удельный вес к итоговым показателям</t>
  </si>
  <si>
    <t>Поступления всего, в т.ч.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</si>
  <si>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</si>
  <si>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</si>
  <si>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</si>
  <si>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</si>
  <si>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</si>
  <si>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</si>
  <si>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</si>
  <si>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Расходы всего, в т.ч.</t>
  </si>
  <si>
    <t>НАЦИОНАЛЬНАЯ БЕЗОПАСНОСТЬ И ПРАВООХРАНИТЕЛЬНАЯ ДЕЯТЕЛЬНОСТЬ</t>
  </si>
  <si>
    <t>МЕЖБЮДЖЕТНЫЕ ТРАНСФЕРТЫ ОБЩЕГО ХАРАКТЕРА БЮДЖЕТАМ БЮДЖЕТНОЙ СИСТЕМЫ РОССИЙСКОЙ ФЕДЕРАЦИИ</t>
  </si>
  <si>
    <t>Анализ исполнения бюджета МР "Княжпогостский"</t>
  </si>
  <si>
    <t>Бюджетные назначения</t>
  </si>
  <si>
    <t>Исполнено</t>
  </si>
  <si>
    <t>Ед.изм: рубль</t>
  </si>
  <si>
    <t>Анализ исполнения бюджета городского поселения "Емва"</t>
  </si>
  <si>
    <t>Анализ исполнения бюджета городского поселения "Синдор"</t>
  </si>
  <si>
    <t>Анализ исполнения бюджета сельского поселения "Иоссер"</t>
  </si>
  <si>
    <t>Анализ исполнения бюджета сельского поселения "Мещура"</t>
  </si>
  <si>
    <t>Анализ исполнения бюджета сельского поселения "Серёгово"</t>
  </si>
  <si>
    <t>Анализ исполнения бюджета сельского поселения "Тракт"</t>
  </si>
  <si>
    <t>Анализ исполнения бюджета сельского поселения "Туръя"</t>
  </si>
  <si>
    <t>Наименование</t>
  </si>
  <si>
    <t>Анализ исполнения бюджета сельского поселения "Чиньяворык"</t>
  </si>
  <si>
    <t>Анализ исполнения бюджета сельского поселения "Шошка"</t>
  </si>
  <si>
    <t>ОХРАНА ОКРУЖАЮЩЕЙ СРЕДЫ</t>
  </si>
  <si>
    <t xml:space="preserve"> на 01.01.2025</t>
  </si>
  <si>
    <t>ОБСЛУЖИВАНИЕ ГОСУДАРСТВЕННОГО (МУНИЦИПАЛЬНОГО) ДОЛГА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</si>
</sst>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Arial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9CDE5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6">
    <xf numFmtId="0" fontId="0" fillId="0" borderId="0"/>
    <xf numFmtId="0" fontId="1" fillId="0" borderId="0"/>
    <xf numFmtId="4" fontId="2" fillId="3" borderId="2">
      <alignment horizontal="right" vertical="top" wrapText="1" shrinkToFit="1"/>
    </xf>
    <xf numFmtId="0" fontId="9" fillId="5" borderId="4">
      <alignment horizontal="left" vertical="top" wrapText="1"/>
    </xf>
    <xf numFmtId="4" fontId="9" fillId="5" borderId="5">
      <alignment horizontal="right" vertical="top" shrinkToFit="1"/>
    </xf>
    <xf numFmtId="4" fontId="10" fillId="5" borderId="6">
      <alignment horizontal="right" vertical="top" shrinkToFit="1"/>
    </xf>
  </cellStyleXfs>
  <cellXfs count="38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/>
    <xf numFmtId="0" fontId="4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2" borderId="1" xfId="0" applyFont="1" applyFill="1" applyBorder="1"/>
    <xf numFmtId="4" fontId="8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7" fillId="0" borderId="1" xfId="0" applyFont="1" applyBorder="1"/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  <xf numFmtId="4" fontId="8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4" borderId="1" xfId="2" applyNumberFormat="1" applyFont="1" applyFill="1" applyBorder="1" applyProtection="1">
      <alignment horizontal="right" vertical="top" wrapText="1" shrinkToFi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4" fontId="7" fillId="0" borderId="1" xfId="0" applyNumberFormat="1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ex60" xfId="3"/>
    <cellStyle name="ex61" xfId="4"/>
    <cellStyle name="ex62" xfId="2"/>
    <cellStyle name="ex63" xfId="5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9"/>
  <sheetViews>
    <sheetView tabSelected="1" zoomScaleNormal="100" zoomScaleSheetLayoutView="120" workbookViewId="0">
      <selection activeCell="E3" sqref="E3"/>
    </sheetView>
  </sheetViews>
  <sheetFormatPr defaultColWidth="9.140625" defaultRowHeight="15.75" x14ac:dyDescent="0.25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6" t="s">
        <v>15</v>
      </c>
      <c r="B1" s="36"/>
      <c r="C1" s="36"/>
      <c r="D1" s="36"/>
      <c r="E1" s="36"/>
    </row>
    <row r="2" spans="1:5" x14ac:dyDescent="0.25">
      <c r="A2" s="36" t="s">
        <v>30</v>
      </c>
      <c r="B2" s="36"/>
      <c r="C2" s="36"/>
      <c r="D2" s="36"/>
      <c r="E2" s="36"/>
    </row>
    <row r="3" spans="1:5" x14ac:dyDescent="0.25">
      <c r="E3" s="31" t="s">
        <v>18</v>
      </c>
    </row>
    <row r="4" spans="1:5" s="3" customFormat="1" ht="79.5" customHeight="1" x14ac:dyDescent="0.25">
      <c r="A4" s="2" t="s">
        <v>26</v>
      </c>
      <c r="B4" s="2" t="s">
        <v>16</v>
      </c>
      <c r="C4" s="2" t="s">
        <v>17</v>
      </c>
      <c r="D4" s="2" t="s">
        <v>2</v>
      </c>
      <c r="E4" s="2" t="s">
        <v>3</v>
      </c>
    </row>
    <row r="5" spans="1:5" s="6" customFormat="1" x14ac:dyDescent="0.25">
      <c r="A5" s="4" t="s">
        <v>4</v>
      </c>
      <c r="B5" s="5">
        <f>SUM(B6:B7)</f>
        <v>1020977400.21</v>
      </c>
      <c r="C5" s="5">
        <f>SUM(C6:C7)</f>
        <v>1047970880.78</v>
      </c>
      <c r="D5" s="11">
        <f>C5*100/B5</f>
        <v>102.6438861981125</v>
      </c>
      <c r="E5" s="11">
        <f>SUM(E6:E7)</f>
        <v>100</v>
      </c>
    </row>
    <row r="6" spans="1:5" x14ac:dyDescent="0.25">
      <c r="A6" s="7" t="s">
        <v>0</v>
      </c>
      <c r="B6" s="8">
        <v>323416266.36000001</v>
      </c>
      <c r="C6" s="8">
        <v>372723551.85000002</v>
      </c>
      <c r="D6" s="12">
        <f>C6*100/B6</f>
        <v>115.24576547894324</v>
      </c>
      <c r="E6" s="12">
        <f>C6*100/C5</f>
        <v>35.566212638712209</v>
      </c>
    </row>
    <row r="7" spans="1:5" x14ac:dyDescent="0.25">
      <c r="A7" s="7" t="s">
        <v>1</v>
      </c>
      <c r="B7" s="8">
        <v>697561133.85000002</v>
      </c>
      <c r="C7" s="8">
        <v>675247328.92999995</v>
      </c>
      <c r="D7" s="12">
        <f>C7*100/B7</f>
        <v>96.801168551802036</v>
      </c>
      <c r="E7" s="12">
        <f>C7*100/C5</f>
        <v>64.433787361287784</v>
      </c>
    </row>
    <row r="8" spans="1:5" s="6" customFormat="1" x14ac:dyDescent="0.25">
      <c r="A8" s="4" t="s">
        <v>12</v>
      </c>
      <c r="B8" s="5">
        <f>SUM(B9:B19)</f>
        <v>1085588701.3799999</v>
      </c>
      <c r="C8" s="5">
        <f>SUM(C9:C19)</f>
        <v>1064023809.4</v>
      </c>
      <c r="D8" s="11">
        <f>C8*100/B8</f>
        <v>98.01353017467973</v>
      </c>
      <c r="E8" s="11">
        <f>SUM(E9:E17)</f>
        <v>99.603422498376275</v>
      </c>
    </row>
    <row r="9" spans="1:5" x14ac:dyDescent="0.25">
      <c r="A9" s="10" t="s">
        <v>5</v>
      </c>
      <c r="B9" s="8">
        <v>148182345.49000001</v>
      </c>
      <c r="C9" s="8">
        <v>145279032.16</v>
      </c>
      <c r="D9" s="12">
        <f t="shared" ref="D8:D17" si="0">C9*100/B9</f>
        <v>98.040715767860519</v>
      </c>
      <c r="E9" s="12">
        <f>C9*100/C8</f>
        <v>13.653738842735336</v>
      </c>
    </row>
    <row r="10" spans="1:5" ht="31.5" x14ac:dyDescent="0.25">
      <c r="A10" s="10" t="s">
        <v>13</v>
      </c>
      <c r="B10" s="8">
        <v>50000</v>
      </c>
      <c r="C10" s="8">
        <v>49992.800000000003</v>
      </c>
      <c r="D10" s="12">
        <f t="shared" si="0"/>
        <v>99.985600000000005</v>
      </c>
      <c r="E10" s="12">
        <f>C10*100/C8</f>
        <v>4.6984662897901503E-3</v>
      </c>
    </row>
    <row r="11" spans="1:5" ht="21" customHeight="1" x14ac:dyDescent="0.25">
      <c r="A11" s="10" t="s">
        <v>6</v>
      </c>
      <c r="B11" s="8">
        <v>87022113.25</v>
      </c>
      <c r="C11" s="8">
        <v>84718380.879999995</v>
      </c>
      <c r="D11" s="12">
        <f t="shared" si="0"/>
        <v>97.352704635680638</v>
      </c>
      <c r="E11" s="12">
        <f>C11*100/C8</f>
        <v>7.9620756727025173</v>
      </c>
    </row>
    <row r="12" spans="1:5" ht="21" customHeight="1" x14ac:dyDescent="0.25">
      <c r="A12" s="10" t="s">
        <v>7</v>
      </c>
      <c r="B12" s="8">
        <v>41566241.649999999</v>
      </c>
      <c r="C12" s="8">
        <v>40938402.920000002</v>
      </c>
      <c r="D12" s="12">
        <f t="shared" si="0"/>
        <v>98.489546552496648</v>
      </c>
      <c r="E12" s="12">
        <f>C12*100/C8</f>
        <v>3.8475081627247656</v>
      </c>
    </row>
    <row r="13" spans="1:5" ht="16.5" customHeight="1" x14ac:dyDescent="0.25">
      <c r="A13" s="10" t="s">
        <v>29</v>
      </c>
      <c r="B13" s="8">
        <v>18517224.48</v>
      </c>
      <c r="C13" s="8">
        <v>13049822.91</v>
      </c>
      <c r="D13" s="12">
        <f t="shared" si="0"/>
        <v>70.473968299594759</v>
      </c>
      <c r="E13" s="12">
        <f>C13*100/C8</f>
        <v>1.2264596707999194</v>
      </c>
    </row>
    <row r="14" spans="1:5" ht="20.25" customHeight="1" x14ac:dyDescent="0.25">
      <c r="A14" s="10" t="s">
        <v>8</v>
      </c>
      <c r="B14" s="8">
        <v>597580434.28999996</v>
      </c>
      <c r="C14" s="8">
        <v>588767344.34000003</v>
      </c>
      <c r="D14" s="12">
        <f t="shared" si="0"/>
        <v>98.525204400229228</v>
      </c>
      <c r="E14" s="12">
        <f>C14*100/C8</f>
        <v>55.33403849975916</v>
      </c>
    </row>
    <row r="15" spans="1:5" x14ac:dyDescent="0.25">
      <c r="A15" s="10" t="s">
        <v>9</v>
      </c>
      <c r="B15" s="8">
        <v>132312254.54000001</v>
      </c>
      <c r="C15" s="8">
        <v>132028905.78</v>
      </c>
      <c r="D15" s="12">
        <f t="shared" si="0"/>
        <v>99.785848437860039</v>
      </c>
      <c r="E15" s="12">
        <f>C15*100/C8</f>
        <v>12.408454079091587</v>
      </c>
    </row>
    <row r="16" spans="1:5" x14ac:dyDescent="0.25">
      <c r="A16" s="10" t="s">
        <v>10</v>
      </c>
      <c r="B16" s="8">
        <v>13884205.32</v>
      </c>
      <c r="C16" s="8">
        <v>12751533.949999999</v>
      </c>
      <c r="D16" s="12">
        <f t="shared" si="0"/>
        <v>91.842015125140776</v>
      </c>
      <c r="E16" s="12">
        <f>C16*100/C8</f>
        <v>1.1984256214332791</v>
      </c>
    </row>
    <row r="17" spans="1:5" x14ac:dyDescent="0.25">
      <c r="A17" s="10" t="s">
        <v>11</v>
      </c>
      <c r="B17" s="8">
        <v>42253977.359999999</v>
      </c>
      <c r="C17" s="8">
        <v>42220714.619999997</v>
      </c>
      <c r="D17" s="12">
        <f>C17*100/B17</f>
        <v>99.921279031991219</v>
      </c>
      <c r="E17" s="12">
        <f>C17*100/C8</f>
        <v>3.9680234828399317</v>
      </c>
    </row>
    <row r="18" spans="1:5" ht="31.5" x14ac:dyDescent="0.25">
      <c r="A18" s="33" t="s">
        <v>31</v>
      </c>
      <c r="B18" s="34">
        <v>7000</v>
      </c>
      <c r="C18" s="34">
        <v>6774.04</v>
      </c>
      <c r="D18" s="12">
        <f t="shared" ref="D18" si="1">C18*100/B18</f>
        <v>96.772000000000006</v>
      </c>
      <c r="E18" s="12">
        <f>C18*100/C8</f>
        <v>6.3664364839917083E-4</v>
      </c>
    </row>
    <row r="19" spans="1:5" ht="47.25" x14ac:dyDescent="0.25">
      <c r="A19" s="33" t="s">
        <v>14</v>
      </c>
      <c r="B19" s="34">
        <v>4212905</v>
      </c>
      <c r="C19" s="34">
        <v>4212905</v>
      </c>
      <c r="D19" s="12">
        <f t="shared" ref="D19" si="2">C19*100/B19</f>
        <v>100</v>
      </c>
      <c r="E19" s="12">
        <f>C19*100/C8</f>
        <v>0.39594085797531592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workbookViewId="0">
      <selection activeCell="E3" sqref="E3"/>
    </sheetView>
  </sheetViews>
  <sheetFormatPr defaultColWidth="9.140625" defaultRowHeight="15.75" x14ac:dyDescent="0.25"/>
  <cols>
    <col min="1" max="1" width="50.140625" style="16" customWidth="1"/>
    <col min="2" max="2" width="22.28515625" style="16" customWidth="1"/>
    <col min="3" max="3" width="20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7" t="s">
        <v>28</v>
      </c>
      <c r="B1" s="37"/>
      <c r="C1" s="37"/>
      <c r="D1" s="37"/>
      <c r="E1" s="37"/>
    </row>
    <row r="2" spans="1:5" x14ac:dyDescent="0.25">
      <c r="A2" s="37" t="str">
        <f>МР!A2</f>
        <v xml:space="preserve"> на 01.01.2025</v>
      </c>
      <c r="B2" s="37"/>
      <c r="C2" s="37"/>
      <c r="D2" s="37"/>
      <c r="E2" s="37"/>
    </row>
    <row r="3" spans="1:5" x14ac:dyDescent="0.25">
      <c r="E3" s="32" t="str">
        <f>Чиньяворык!E3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9203336.75</v>
      </c>
      <c r="C5" s="20">
        <f>SUM(C6:C7)</f>
        <v>9235681.7699999996</v>
      </c>
      <c r="D5" s="20">
        <f t="shared" ref="D5:D14" si="0">C5*100/B5</f>
        <v>100.35144883729262</v>
      </c>
      <c r="E5" s="20">
        <f>SUM(E6:E7)</f>
        <v>100.00000000000001</v>
      </c>
    </row>
    <row r="6" spans="1:5" x14ac:dyDescent="0.25">
      <c r="A6" s="22" t="s">
        <v>0</v>
      </c>
      <c r="B6" s="29">
        <v>325399.75</v>
      </c>
      <c r="C6" s="29">
        <v>357744.77</v>
      </c>
      <c r="D6" s="24">
        <f t="shared" si="0"/>
        <v>109.94008753848152</v>
      </c>
      <c r="E6" s="24">
        <f>C6*100/C5</f>
        <v>3.8735068932545085</v>
      </c>
    </row>
    <row r="7" spans="1:5" x14ac:dyDescent="0.25">
      <c r="A7" s="22" t="s">
        <v>1</v>
      </c>
      <c r="B7" s="30">
        <v>8877937</v>
      </c>
      <c r="C7" s="30">
        <v>8877937</v>
      </c>
      <c r="D7" s="24">
        <f t="shared" si="0"/>
        <v>100</v>
      </c>
      <c r="E7" s="24">
        <f>C7*100/C5</f>
        <v>96.1264931067455</v>
      </c>
    </row>
    <row r="8" spans="1:5" s="21" customFormat="1" x14ac:dyDescent="0.25">
      <c r="A8" s="19" t="s">
        <v>12</v>
      </c>
      <c r="B8" s="20">
        <f>SUM(B9:B14)</f>
        <v>9204336.75</v>
      </c>
      <c r="C8" s="20">
        <f>SUM(C9:C14)</f>
        <v>8998936.75</v>
      </c>
      <c r="D8" s="20">
        <f t="shared" si="0"/>
        <v>97.768443228676958</v>
      </c>
      <c r="E8" s="20">
        <f>SUM(E9:E13)</f>
        <v>96.665384718922496</v>
      </c>
    </row>
    <row r="9" spans="1:5" x14ac:dyDescent="0.25">
      <c r="A9" s="25" t="s">
        <v>5</v>
      </c>
      <c r="B9" s="23">
        <v>2773022.34</v>
      </c>
      <c r="C9" s="23">
        <v>2567622.34</v>
      </c>
      <c r="D9" s="24">
        <f t="shared" si="0"/>
        <v>92.592919392059429</v>
      </c>
      <c r="E9" s="24">
        <f>C9*100/C8</f>
        <v>28.5325079098928</v>
      </c>
    </row>
    <row r="10" spans="1:5" ht="31.5" customHeight="1" x14ac:dyDescent="0.25">
      <c r="A10" s="25" t="s">
        <v>13</v>
      </c>
      <c r="B10" s="23">
        <v>12000</v>
      </c>
      <c r="C10" s="23">
        <v>12000</v>
      </c>
      <c r="D10" s="24">
        <f t="shared" si="0"/>
        <v>100</v>
      </c>
      <c r="E10" s="24">
        <f>C10*100/C8</f>
        <v>0.13334908704631132</v>
      </c>
    </row>
    <row r="11" spans="1:5" x14ac:dyDescent="0.25">
      <c r="A11" s="25" t="s">
        <v>6</v>
      </c>
      <c r="B11" s="23">
        <v>933175.51</v>
      </c>
      <c r="C11" s="23">
        <v>933175.51</v>
      </c>
      <c r="D11" s="24">
        <f t="shared" si="0"/>
        <v>100</v>
      </c>
      <c r="E11" s="24">
        <f>C11*100/C8</f>
        <v>10.369841859372997</v>
      </c>
    </row>
    <row r="12" spans="1:5" x14ac:dyDescent="0.25">
      <c r="A12" s="25" t="s">
        <v>7</v>
      </c>
      <c r="B12" s="23">
        <v>5176058.9800000004</v>
      </c>
      <c r="C12" s="23">
        <v>5176058.9800000004</v>
      </c>
      <c r="D12" s="24">
        <f t="shared" si="0"/>
        <v>100</v>
      </c>
      <c r="E12" s="24">
        <f>C12*100/C8</f>
        <v>57.518561623405127</v>
      </c>
    </row>
    <row r="13" spans="1:5" ht="17.25" customHeight="1" x14ac:dyDescent="0.25">
      <c r="A13" s="25" t="s">
        <v>29</v>
      </c>
      <c r="B13" s="23">
        <v>10000</v>
      </c>
      <c r="C13" s="23">
        <v>10000</v>
      </c>
      <c r="D13" s="24">
        <f t="shared" si="0"/>
        <v>100</v>
      </c>
      <c r="E13" s="24">
        <f>C13*100/C8</f>
        <v>0.11112423920525945</v>
      </c>
    </row>
    <row r="14" spans="1:5" x14ac:dyDescent="0.25">
      <c r="A14" s="25" t="s">
        <v>10</v>
      </c>
      <c r="B14" s="23">
        <v>300079.92</v>
      </c>
      <c r="C14" s="23">
        <v>300079.92</v>
      </c>
      <c r="D14" s="24">
        <f t="shared" si="0"/>
        <v>100</v>
      </c>
      <c r="E14" s="24">
        <f>C14*100/C9</f>
        <v>11.687073886418982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E3" sqref="E3"/>
    </sheetView>
  </sheetViews>
  <sheetFormatPr defaultColWidth="9.140625" defaultRowHeight="15.75" x14ac:dyDescent="0.25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6" t="s">
        <v>19</v>
      </c>
      <c r="B1" s="36"/>
      <c r="C1" s="36"/>
      <c r="D1" s="36"/>
      <c r="E1" s="36"/>
    </row>
    <row r="2" spans="1:5" x14ac:dyDescent="0.25">
      <c r="A2" s="36" t="str">
        <f>МР!A2</f>
        <v xml:space="preserve"> на 01.01.2025</v>
      </c>
      <c r="B2" s="36"/>
      <c r="C2" s="36"/>
      <c r="D2" s="36"/>
      <c r="E2" s="36"/>
    </row>
    <row r="3" spans="1:5" x14ac:dyDescent="0.25">
      <c r="E3" s="31" t="str">
        <f>МР!E3</f>
        <v>Ед.изм: рубль</v>
      </c>
    </row>
    <row r="4" spans="1:5" s="13" customFormat="1" ht="79.5" customHeight="1" x14ac:dyDescent="0.25">
      <c r="A4" s="2" t="str">
        <f>МР!A4</f>
        <v>Наименование</v>
      </c>
      <c r="B4" s="2" t="str">
        <f>МР!B4</f>
        <v>Бюджетные назначения</v>
      </c>
      <c r="C4" s="2" t="str">
        <f>МР!C4</f>
        <v>Исполнено</v>
      </c>
      <c r="D4" s="2" t="str">
        <f>МР!D4</f>
        <v>% исполнения к годовому плану</v>
      </c>
      <c r="E4" s="2" t="str">
        <f>МР!E4</f>
        <v>Удельный вес к итоговым показателям</v>
      </c>
    </row>
    <row r="5" spans="1:5" x14ac:dyDescent="0.25">
      <c r="A5" s="14" t="s">
        <v>4</v>
      </c>
      <c r="B5" s="5">
        <f>SUM(B6:B7)</f>
        <v>55199483</v>
      </c>
      <c r="C5" s="5">
        <f>SUM(C6:C7)</f>
        <v>61038682.609999999</v>
      </c>
      <c r="D5" s="5">
        <f>C5*100/B5</f>
        <v>110.57835923934287</v>
      </c>
      <c r="E5" s="5">
        <f>SUM(E6:E7)</f>
        <v>100</v>
      </c>
    </row>
    <row r="6" spans="1:5" x14ac:dyDescent="0.25">
      <c r="A6" s="15" t="s">
        <v>0</v>
      </c>
      <c r="B6" s="8">
        <v>41346000</v>
      </c>
      <c r="C6" s="8">
        <v>46465183.960000001</v>
      </c>
      <c r="D6" s="9">
        <f>C6*100/B6</f>
        <v>112.38132820587239</v>
      </c>
      <c r="E6" s="9">
        <f>C6*100/C5</f>
        <v>76.124159259603005</v>
      </c>
    </row>
    <row r="7" spans="1:5" x14ac:dyDescent="0.25">
      <c r="A7" s="15" t="s">
        <v>1</v>
      </c>
      <c r="B7" s="8">
        <v>13853483</v>
      </c>
      <c r="C7" s="8">
        <v>14573498.65</v>
      </c>
      <c r="D7" s="9">
        <f>C7*100/B7</f>
        <v>105.19736191974249</v>
      </c>
      <c r="E7" s="9">
        <f>C7*100/C5</f>
        <v>23.875840740397003</v>
      </c>
    </row>
    <row r="8" spans="1:5" x14ac:dyDescent="0.25">
      <c r="A8" s="14" t="s">
        <v>12</v>
      </c>
      <c r="B8" s="5">
        <f>SUM(B9:B13)</f>
        <v>56568684.32</v>
      </c>
      <c r="C8" s="5">
        <f>SUM(C9:C13)</f>
        <v>52835083.579999998</v>
      </c>
      <c r="D8" s="5">
        <f>C8*100/B8</f>
        <v>93.399880543659776</v>
      </c>
      <c r="E8" s="5">
        <f>SUM(E9:E12)</f>
        <v>98.604932650699894</v>
      </c>
    </row>
    <row r="9" spans="1:5" x14ac:dyDescent="0.25">
      <c r="A9" s="10" t="s">
        <v>5</v>
      </c>
      <c r="B9" s="8">
        <v>48977023.420000002</v>
      </c>
      <c r="C9" s="8">
        <v>45243429.880000003</v>
      </c>
      <c r="D9" s="9">
        <f>C9*100/B9</f>
        <v>92.376846775716118</v>
      </c>
      <c r="E9" s="9">
        <f>C9*100/C8</f>
        <v>85.63141536720552</v>
      </c>
    </row>
    <row r="10" spans="1:5" ht="31.5" x14ac:dyDescent="0.25">
      <c r="A10" s="10" t="s">
        <v>13</v>
      </c>
      <c r="B10" s="8">
        <v>50000</v>
      </c>
      <c r="C10" s="8">
        <v>49992.800000000003</v>
      </c>
      <c r="D10" s="9">
        <f>C10*100/B9</f>
        <v>0.10207398594089571</v>
      </c>
      <c r="E10" s="9">
        <f>C10*100/C8</f>
        <v>9.462046165651207E-2</v>
      </c>
    </row>
    <row r="11" spans="1:5" ht="19.5" customHeight="1" x14ac:dyDescent="0.25">
      <c r="A11" s="10" t="s">
        <v>6</v>
      </c>
      <c r="B11" s="8">
        <v>5804575.9000000004</v>
      </c>
      <c r="C11" s="8">
        <v>5804575.9000000004</v>
      </c>
      <c r="D11" s="9">
        <f>C11*100/B9</f>
        <v>11.851630610997224</v>
      </c>
      <c r="E11" s="9">
        <f>C11*100/C8</f>
        <v>10.986215042531404</v>
      </c>
    </row>
    <row r="12" spans="1:5" ht="15" customHeight="1" x14ac:dyDescent="0.25">
      <c r="A12" s="10" t="s">
        <v>7</v>
      </c>
      <c r="B12" s="8">
        <v>1000000</v>
      </c>
      <c r="C12" s="8">
        <v>1000000</v>
      </c>
      <c r="D12" s="9">
        <f>C12*100/B10</f>
        <v>2000</v>
      </c>
      <c r="E12" s="9">
        <f>C12*100/C8</f>
        <v>1.8926817793064614</v>
      </c>
    </row>
    <row r="13" spans="1:5" x14ac:dyDescent="0.25">
      <c r="A13" s="15" t="s">
        <v>10</v>
      </c>
      <c r="B13" s="34">
        <v>737085</v>
      </c>
      <c r="C13" s="34">
        <v>737085</v>
      </c>
      <c r="D13" s="9">
        <f t="shared" ref="D13" si="0">C13*100/B11</f>
        <v>12.6983437325714</v>
      </c>
      <c r="E13" s="9">
        <f t="shared" ref="E13" si="1">C13*100/C9</f>
        <v>1.6291536737046337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activeCell="E3" sqref="E3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7" t="s">
        <v>20</v>
      </c>
      <c r="B1" s="37"/>
      <c r="C1" s="37"/>
      <c r="D1" s="37"/>
      <c r="E1" s="37"/>
    </row>
    <row r="2" spans="1:5" x14ac:dyDescent="0.25">
      <c r="A2" s="37" t="str">
        <f>МР!A2</f>
        <v xml:space="preserve"> на 01.01.2025</v>
      </c>
      <c r="B2" s="37"/>
      <c r="C2" s="37"/>
      <c r="D2" s="37"/>
      <c r="E2" s="37"/>
    </row>
    <row r="3" spans="1:5" x14ac:dyDescent="0.25">
      <c r="E3" s="32" t="str">
        <f>Емва!E3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32644857</v>
      </c>
      <c r="C5" s="20">
        <f>SUM(C6:C7)</f>
        <v>34350581.489999995</v>
      </c>
      <c r="D5" s="20">
        <f t="shared" ref="D5:D14" si="0">C5*100/B5</f>
        <v>105.22509407837197</v>
      </c>
      <c r="E5" s="20">
        <v>100</v>
      </c>
    </row>
    <row r="6" spans="1:5" x14ac:dyDescent="0.25">
      <c r="A6" s="22" t="s">
        <v>0</v>
      </c>
      <c r="B6" s="23">
        <v>20507100</v>
      </c>
      <c r="C6" s="23">
        <v>22212824.489999998</v>
      </c>
      <c r="D6" s="24">
        <f t="shared" si="0"/>
        <v>108.31772649472622</v>
      </c>
      <c r="E6" s="24">
        <f>C6*100/C5</f>
        <v>64.665061045521199</v>
      </c>
    </row>
    <row r="7" spans="1:5" x14ac:dyDescent="0.25">
      <c r="A7" s="22" t="s">
        <v>1</v>
      </c>
      <c r="B7" s="23">
        <v>12137757</v>
      </c>
      <c r="C7" s="23">
        <v>12137757</v>
      </c>
      <c r="D7" s="24">
        <f t="shared" si="0"/>
        <v>100</v>
      </c>
      <c r="E7" s="24">
        <f>C7*100/C5</f>
        <v>35.334938954478822</v>
      </c>
    </row>
    <row r="8" spans="1:5" s="21" customFormat="1" x14ac:dyDescent="0.25">
      <c r="A8" s="19" t="s">
        <v>12</v>
      </c>
      <c r="B8" s="20">
        <f>SUM(B9:B14)</f>
        <v>34195887.07</v>
      </c>
      <c r="C8" s="20">
        <f>SUM(C9:C14)</f>
        <v>25051409.899999999</v>
      </c>
      <c r="D8" s="20">
        <f t="shared" si="0"/>
        <v>73.258546703932595</v>
      </c>
      <c r="E8" s="20">
        <f>SUM(E9:E14)</f>
        <v>100</v>
      </c>
    </row>
    <row r="9" spans="1:5" x14ac:dyDescent="0.25">
      <c r="A9" s="25" t="s">
        <v>5</v>
      </c>
      <c r="B9" s="23">
        <v>16406610</v>
      </c>
      <c r="C9" s="23">
        <v>8638563.2899999991</v>
      </c>
      <c r="D9" s="24">
        <f t="shared" si="0"/>
        <v>52.652944697289684</v>
      </c>
      <c r="E9" s="24">
        <f>C9*100/C8</f>
        <v>34.48334175395054</v>
      </c>
    </row>
    <row r="10" spans="1:5" ht="31.5" customHeight="1" x14ac:dyDescent="0.25">
      <c r="A10" s="25" t="s">
        <v>13</v>
      </c>
      <c r="B10" s="23">
        <v>13200</v>
      </c>
      <c r="C10" s="23">
        <v>13200</v>
      </c>
      <c r="D10" s="24">
        <f t="shared" si="0"/>
        <v>100</v>
      </c>
      <c r="E10" s="24">
        <f>C10*100/C8</f>
        <v>5.2691645111758764E-2</v>
      </c>
    </row>
    <row r="11" spans="1:5" x14ac:dyDescent="0.25">
      <c r="A11" s="25" t="s">
        <v>6</v>
      </c>
      <c r="B11" s="23">
        <v>2378838.0699999998</v>
      </c>
      <c r="C11" s="23">
        <v>2035989</v>
      </c>
      <c r="D11" s="24">
        <f t="shared" si="0"/>
        <v>85.587540643319201</v>
      </c>
      <c r="E11" s="24">
        <f>C11*100/C8</f>
        <v>8.1272431696548946</v>
      </c>
    </row>
    <row r="12" spans="1:5" x14ac:dyDescent="0.25">
      <c r="A12" s="25" t="s">
        <v>7</v>
      </c>
      <c r="B12" s="23">
        <v>6651515</v>
      </c>
      <c r="C12" s="23">
        <v>6007128.25</v>
      </c>
      <c r="D12" s="24">
        <f t="shared" si="0"/>
        <v>90.312180758819608</v>
      </c>
      <c r="E12" s="24">
        <f>C12*100/C8</f>
        <v>23.979202264380337</v>
      </c>
    </row>
    <row r="13" spans="1:5" x14ac:dyDescent="0.25">
      <c r="A13" s="25" t="s">
        <v>10</v>
      </c>
      <c r="B13" s="23">
        <v>125124</v>
      </c>
      <c r="C13" s="23">
        <v>125116.44</v>
      </c>
      <c r="D13" s="24">
        <f t="shared" si="0"/>
        <v>99.993957993670278</v>
      </c>
      <c r="E13" s="24">
        <f>C13*100/C8</f>
        <v>0.49943871622171654</v>
      </c>
    </row>
    <row r="14" spans="1:5" x14ac:dyDescent="0.25">
      <c r="A14" s="25" t="s">
        <v>11</v>
      </c>
      <c r="B14" s="23">
        <v>8620600</v>
      </c>
      <c r="C14" s="23">
        <v>8231412.9199999999</v>
      </c>
      <c r="D14" s="24">
        <f t="shared" si="0"/>
        <v>95.485382919982371</v>
      </c>
      <c r="E14" s="24">
        <f>C14*100/C8</f>
        <v>32.858082450680755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B17" sqref="B17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7" t="s">
        <v>21</v>
      </c>
      <c r="B1" s="37"/>
      <c r="C1" s="37"/>
      <c r="D1" s="37"/>
      <c r="E1" s="37"/>
    </row>
    <row r="2" spans="1:5" x14ac:dyDescent="0.25">
      <c r="A2" s="37" t="str">
        <f>МР!A2</f>
        <v xml:space="preserve"> на 01.01.2025</v>
      </c>
      <c r="B2" s="37"/>
      <c r="C2" s="37"/>
      <c r="D2" s="37"/>
      <c r="E2" s="37"/>
    </row>
    <row r="3" spans="1:5" x14ac:dyDescent="0.25">
      <c r="E3" s="32" t="str">
        <f>Синдор!E3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9982937</v>
      </c>
      <c r="C5" s="20">
        <f>SUM(C6:C7)</f>
        <v>9993049.8100000005</v>
      </c>
      <c r="D5" s="20">
        <f t="shared" ref="D5:D10" si="0">C5*100/B5</f>
        <v>100.10130094981066</v>
      </c>
      <c r="E5" s="20">
        <v>100</v>
      </c>
    </row>
    <row r="6" spans="1:5" x14ac:dyDescent="0.25">
      <c r="A6" s="22" t="s">
        <v>0</v>
      </c>
      <c r="B6" s="23">
        <v>251880</v>
      </c>
      <c r="C6" s="23">
        <v>262140.81</v>
      </c>
      <c r="D6" s="24">
        <f t="shared" si="0"/>
        <v>104.07368985231062</v>
      </c>
      <c r="E6" s="24">
        <f>C6*100/C5</f>
        <v>2.6232312955918307</v>
      </c>
    </row>
    <row r="7" spans="1:5" x14ac:dyDescent="0.25">
      <c r="A7" s="22" t="s">
        <v>1</v>
      </c>
      <c r="B7" s="23">
        <v>9731057</v>
      </c>
      <c r="C7" s="23">
        <v>9730909</v>
      </c>
      <c r="D7" s="24">
        <f t="shared" si="0"/>
        <v>99.998479096361265</v>
      </c>
      <c r="E7" s="24">
        <f>C7*100/C5</f>
        <v>97.376768704408164</v>
      </c>
    </row>
    <row r="8" spans="1:5" x14ac:dyDescent="0.25">
      <c r="A8" s="19" t="s">
        <v>12</v>
      </c>
      <c r="B8" s="20">
        <f>SUM(B9:B13)</f>
        <v>10094154.08</v>
      </c>
      <c r="C8" s="20">
        <f>SUM(C9:C13)</f>
        <v>9637445.0800000001</v>
      </c>
      <c r="D8" s="20">
        <f t="shared" si="0"/>
        <v>95.475509920094268</v>
      </c>
      <c r="E8" s="20">
        <v>100</v>
      </c>
    </row>
    <row r="9" spans="1:5" x14ac:dyDescent="0.25">
      <c r="A9" s="25" t="s">
        <v>5</v>
      </c>
      <c r="B9" s="23">
        <v>3183321.04</v>
      </c>
      <c r="C9" s="23">
        <v>2741673.04</v>
      </c>
      <c r="D9" s="24">
        <f t="shared" si="0"/>
        <v>86.126187260082318</v>
      </c>
      <c r="E9" s="24">
        <f>C9*100/C8</f>
        <v>28.448131400402232</v>
      </c>
    </row>
    <row r="10" spans="1:5" ht="30.75" customHeight="1" x14ac:dyDescent="0.25">
      <c r="A10" s="25" t="s">
        <v>13</v>
      </c>
      <c r="B10" s="23">
        <v>14000</v>
      </c>
      <c r="C10" s="23">
        <v>12000</v>
      </c>
      <c r="D10" s="24">
        <f t="shared" si="0"/>
        <v>85.714285714285708</v>
      </c>
      <c r="E10" s="24">
        <f>C10*100/C9</f>
        <v>0.43768895214434467</v>
      </c>
    </row>
    <row r="11" spans="1:5" x14ac:dyDescent="0.25">
      <c r="A11" s="25" t="s">
        <v>7</v>
      </c>
      <c r="B11" s="23">
        <v>6795409.6399999997</v>
      </c>
      <c r="C11" s="23">
        <v>6795409.6399999997</v>
      </c>
      <c r="D11" s="24">
        <f>C11*100/B11</f>
        <v>100</v>
      </c>
      <c r="E11" s="24">
        <f>C11*100/C8</f>
        <v>70.510488864959626</v>
      </c>
    </row>
    <row r="12" spans="1:5" x14ac:dyDescent="0.25">
      <c r="A12" s="25" t="s">
        <v>29</v>
      </c>
      <c r="B12" s="23">
        <v>10000</v>
      </c>
      <c r="C12" s="23">
        <v>10000</v>
      </c>
      <c r="D12" s="24">
        <f>C12*100/B12</f>
        <v>100</v>
      </c>
      <c r="E12" s="24">
        <f>C12*100/C9</f>
        <v>0.36474079345362054</v>
      </c>
    </row>
    <row r="13" spans="1:5" x14ac:dyDescent="0.25">
      <c r="A13" s="25" t="s">
        <v>10</v>
      </c>
      <c r="B13" s="23">
        <v>91423.4</v>
      </c>
      <c r="C13" s="23">
        <v>78362.399999999994</v>
      </c>
      <c r="D13" s="24">
        <f>C13*100/B13</f>
        <v>85.713723182467504</v>
      </c>
      <c r="E13" s="24">
        <f>C13*100/C8</f>
        <v>0.81310346621451246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activeCell="B18" sqref="B18"/>
    </sheetView>
  </sheetViews>
  <sheetFormatPr defaultColWidth="9.140625" defaultRowHeight="15.75" x14ac:dyDescent="0.25"/>
  <cols>
    <col min="1" max="1" width="50.140625" style="16" customWidth="1"/>
    <col min="2" max="3" width="20.5703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ht="21" customHeight="1" x14ac:dyDescent="0.25">
      <c r="A1" s="37" t="s">
        <v>22</v>
      </c>
      <c r="B1" s="37"/>
      <c r="C1" s="37"/>
      <c r="D1" s="37"/>
      <c r="E1" s="37"/>
    </row>
    <row r="2" spans="1:5" ht="14.25" customHeight="1" x14ac:dyDescent="0.25">
      <c r="A2" s="37" t="str">
        <f>МР!A2</f>
        <v xml:space="preserve"> на 01.01.2025</v>
      </c>
      <c r="B2" s="37"/>
      <c r="C2" s="37"/>
      <c r="D2" s="37"/>
      <c r="E2" s="37"/>
    </row>
    <row r="3" spans="1:5" x14ac:dyDescent="0.25">
      <c r="E3" s="32" t="str">
        <f>МР!E3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6133862.4000000004</v>
      </c>
      <c r="C5" s="20">
        <f>SUM(C6:C7)</f>
        <v>6119672.9399999995</v>
      </c>
      <c r="D5" s="20">
        <f t="shared" ref="D5:D14" si="0">C5*100/B5</f>
        <v>99.768670063417133</v>
      </c>
      <c r="E5" s="20">
        <f>SUM(E6:E7)</f>
        <v>100.00000000000001</v>
      </c>
    </row>
    <row r="6" spans="1:5" x14ac:dyDescent="0.25">
      <c r="A6" s="22" t="s">
        <v>0</v>
      </c>
      <c r="B6" s="23">
        <v>49388</v>
      </c>
      <c r="C6" s="23">
        <v>36338.559999999998</v>
      </c>
      <c r="D6" s="24">
        <f t="shared" si="0"/>
        <v>73.577711184903222</v>
      </c>
      <c r="E6" s="24">
        <f>C6*100/C5</f>
        <v>0.59379905358144847</v>
      </c>
    </row>
    <row r="7" spans="1:5" x14ac:dyDescent="0.25">
      <c r="A7" s="22" t="s">
        <v>1</v>
      </c>
      <c r="B7" s="23">
        <v>6084474.4000000004</v>
      </c>
      <c r="C7" s="23">
        <v>6083334.3799999999</v>
      </c>
      <c r="D7" s="24">
        <f t="shared" si="0"/>
        <v>99.981263459667105</v>
      </c>
      <c r="E7" s="24">
        <f>C7*100/C5</f>
        <v>99.406200946418565</v>
      </c>
    </row>
    <row r="8" spans="1:5" x14ac:dyDescent="0.25">
      <c r="A8" s="19" t="s">
        <v>12</v>
      </c>
      <c r="B8" s="20">
        <f>SUM(B9:B14)</f>
        <v>6134862.4000000004</v>
      </c>
      <c r="C8" s="20">
        <f>SUM(C9:C14)</f>
        <v>6118621.8200000012</v>
      </c>
      <c r="D8" s="20">
        <f t="shared" si="0"/>
        <v>99.73527393214232</v>
      </c>
      <c r="E8" s="20">
        <f>SUM(E9:E13)</f>
        <v>94.477017048260691</v>
      </c>
    </row>
    <row r="9" spans="1:5" x14ac:dyDescent="0.25">
      <c r="A9" s="25" t="s">
        <v>5</v>
      </c>
      <c r="B9" s="23">
        <v>1912941</v>
      </c>
      <c r="C9" s="23">
        <v>1896708</v>
      </c>
      <c r="D9" s="24">
        <f t="shared" si="0"/>
        <v>99.151411360831304</v>
      </c>
      <c r="E9" s="24">
        <f>C9*100/C8</f>
        <v>30.99894152307651</v>
      </c>
    </row>
    <row r="10" spans="1:5" ht="31.5" customHeight="1" x14ac:dyDescent="0.25">
      <c r="A10" s="25" t="s">
        <v>13</v>
      </c>
      <c r="B10" s="23">
        <v>12000</v>
      </c>
      <c r="C10" s="23">
        <v>12000</v>
      </c>
      <c r="D10" s="24">
        <f t="shared" si="0"/>
        <v>100</v>
      </c>
      <c r="E10" s="24">
        <f>C10*100/C8</f>
        <v>0.19612259677131014</v>
      </c>
    </row>
    <row r="11" spans="1:5" x14ac:dyDescent="0.25">
      <c r="A11" s="25" t="s">
        <v>6</v>
      </c>
      <c r="B11" s="23">
        <v>50000</v>
      </c>
      <c r="C11" s="23">
        <v>50000</v>
      </c>
      <c r="D11" s="24">
        <f t="shared" si="0"/>
        <v>100</v>
      </c>
      <c r="E11" s="24">
        <f>C11*100/C8</f>
        <v>0.81717748654712552</v>
      </c>
    </row>
    <row r="12" spans="1:5" x14ac:dyDescent="0.25">
      <c r="A12" s="25" t="s">
        <v>7</v>
      </c>
      <c r="B12" s="23">
        <v>2266535</v>
      </c>
      <c r="C12" s="23">
        <v>2266527.98</v>
      </c>
      <c r="D12" s="24">
        <f t="shared" si="0"/>
        <v>99.99969027612633</v>
      </c>
      <c r="E12" s="24">
        <f>C12*100/C8</f>
        <v>37.043112757702673</v>
      </c>
    </row>
    <row r="13" spans="1:5" ht="18" customHeight="1" x14ac:dyDescent="0.25">
      <c r="A13" s="25" t="s">
        <v>29</v>
      </c>
      <c r="B13" s="23">
        <v>1555455.4</v>
      </c>
      <c r="C13" s="23">
        <v>1555455.4</v>
      </c>
      <c r="D13" s="24">
        <f t="shared" si="0"/>
        <v>100</v>
      </c>
      <c r="E13" s="24">
        <f>C13*100/C8</f>
        <v>25.421662684163078</v>
      </c>
    </row>
    <row r="14" spans="1:5" x14ac:dyDescent="0.25">
      <c r="A14" s="25" t="s">
        <v>10</v>
      </c>
      <c r="B14" s="23">
        <v>337931</v>
      </c>
      <c r="C14" s="23">
        <v>337930.44</v>
      </c>
      <c r="D14" s="24">
        <f t="shared" si="0"/>
        <v>99.999834285697375</v>
      </c>
      <c r="E14" s="24">
        <f>C14*100/C9</f>
        <v>17.816682378099319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1"/>
  <sheetViews>
    <sheetView zoomScaleNormal="100" zoomScaleSheetLayoutView="120" workbookViewId="0">
      <selection activeCell="C11" sqref="C1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7.42578125" style="16" customWidth="1"/>
    <col min="5" max="5" width="17.140625" style="16" customWidth="1"/>
    <col min="6" max="16384" width="9.140625" style="16"/>
  </cols>
  <sheetData>
    <row r="1" spans="1:5" ht="23.25" customHeight="1" x14ac:dyDescent="0.25">
      <c r="A1" s="37" t="s">
        <v>23</v>
      </c>
      <c r="B1" s="37"/>
      <c r="C1" s="37"/>
      <c r="D1" s="37"/>
      <c r="E1" s="37"/>
    </row>
    <row r="2" spans="1:5" x14ac:dyDescent="0.25">
      <c r="A2" s="37" t="str">
        <f>МР!A2</f>
        <v xml:space="preserve"> на 01.01.2025</v>
      </c>
      <c r="B2" s="37"/>
      <c r="C2" s="37"/>
      <c r="D2" s="37"/>
      <c r="E2" s="37"/>
    </row>
    <row r="3" spans="1:5" x14ac:dyDescent="0.25">
      <c r="E3" s="32" t="str">
        <f>Мещура!E3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7">
        <f>SUM(B6:B7)</f>
        <v>5987480.0999999996</v>
      </c>
      <c r="C5" s="27">
        <f>SUM(C6:C7)</f>
        <v>5531943.46</v>
      </c>
      <c r="D5" s="27">
        <f t="shared" ref="D5:D11" si="0">C5*100/B5</f>
        <v>92.391847114448041</v>
      </c>
      <c r="E5" s="27">
        <f>SUM(E6:E7)</f>
        <v>100</v>
      </c>
    </row>
    <row r="6" spans="1:5" x14ac:dyDescent="0.25">
      <c r="A6" s="22" t="s">
        <v>0</v>
      </c>
      <c r="B6" s="23">
        <v>648000</v>
      </c>
      <c r="C6" s="23">
        <v>385030.37</v>
      </c>
      <c r="D6" s="28">
        <f t="shared" si="0"/>
        <v>59.41826697530864</v>
      </c>
      <c r="E6" s="28">
        <f>C6*100/C5</f>
        <v>6.9601284392013651</v>
      </c>
    </row>
    <row r="7" spans="1:5" x14ac:dyDescent="0.25">
      <c r="A7" s="22" t="s">
        <v>1</v>
      </c>
      <c r="B7" s="23">
        <v>5339480.0999999996</v>
      </c>
      <c r="C7" s="23">
        <v>5146913.09</v>
      </c>
      <c r="D7" s="28">
        <f t="shared" si="0"/>
        <v>96.393525092452364</v>
      </c>
      <c r="E7" s="28">
        <f>C7*100/C5</f>
        <v>93.03987156079863</v>
      </c>
    </row>
    <row r="8" spans="1:5" x14ac:dyDescent="0.25">
      <c r="A8" s="19" t="s">
        <v>12</v>
      </c>
      <c r="B8" s="27">
        <f>SUM(B9:B11)</f>
        <v>5988480.1000000006</v>
      </c>
      <c r="C8" s="27">
        <f>SUM(C9:C11)</f>
        <v>5530216.6700000009</v>
      </c>
      <c r="D8" s="27">
        <f t="shared" si="0"/>
        <v>92.34758365482422</v>
      </c>
      <c r="E8" s="27">
        <f>SUM(E9:E11)</f>
        <v>50.722267993886746</v>
      </c>
    </row>
    <row r="9" spans="1:5" x14ac:dyDescent="0.25">
      <c r="A9" s="25" t="s">
        <v>5</v>
      </c>
      <c r="B9" s="23">
        <v>3017714.81</v>
      </c>
      <c r="C9" s="23">
        <v>2759451.38</v>
      </c>
      <c r="D9" s="28">
        <f t="shared" si="0"/>
        <v>91.44175489532094</v>
      </c>
      <c r="E9" s="28">
        <f>C9*100/C8</f>
        <v>49.897708257423474</v>
      </c>
    </row>
    <row r="10" spans="1:5" x14ac:dyDescent="0.25">
      <c r="A10" s="25" t="s">
        <v>7</v>
      </c>
      <c r="B10" s="23">
        <v>2925165.35</v>
      </c>
      <c r="C10" s="23">
        <v>2725165.35</v>
      </c>
      <c r="D10" s="28">
        <f t="shared" si="0"/>
        <v>93.162779669874041</v>
      </c>
      <c r="E10" s="28"/>
    </row>
    <row r="11" spans="1:5" x14ac:dyDescent="0.25">
      <c r="A11" s="25" t="s">
        <v>10</v>
      </c>
      <c r="B11" s="23">
        <v>45599.94</v>
      </c>
      <c r="C11" s="23">
        <v>45599.94</v>
      </c>
      <c r="D11" s="28">
        <f t="shared" si="0"/>
        <v>100</v>
      </c>
      <c r="E11" s="28">
        <f>C11*100/C8</f>
        <v>0.82455973646327307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B17" sqref="B17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7" t="s">
        <v>24</v>
      </c>
      <c r="B1" s="37"/>
      <c r="C1" s="37"/>
      <c r="D1" s="37"/>
      <c r="E1" s="37"/>
    </row>
    <row r="2" spans="1:5" x14ac:dyDescent="0.25">
      <c r="A2" s="37" t="str">
        <f>МР!A2</f>
        <v xml:space="preserve"> на 01.01.2025</v>
      </c>
      <c r="B2" s="37"/>
      <c r="C2" s="37"/>
      <c r="D2" s="37"/>
      <c r="E2" s="37"/>
    </row>
    <row r="3" spans="1:5" x14ac:dyDescent="0.25">
      <c r="E3" s="32" t="str">
        <f>Серёгово!E3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12615986.300000001</v>
      </c>
      <c r="C5" s="20">
        <f>SUM(C6:C7)</f>
        <v>12594457.469999999</v>
      </c>
      <c r="D5" s="20">
        <f t="shared" ref="D5:D13" si="0">C5*100/B5</f>
        <v>99.829352779179857</v>
      </c>
      <c r="E5" s="20">
        <f>SUM(E6:E7)</f>
        <v>100.00000000000001</v>
      </c>
    </row>
    <row r="6" spans="1:5" x14ac:dyDescent="0.25">
      <c r="A6" s="22" t="s">
        <v>0</v>
      </c>
      <c r="B6" s="23">
        <v>209400</v>
      </c>
      <c r="C6" s="23">
        <v>241099.18</v>
      </c>
      <c r="D6" s="24">
        <f t="shared" si="0"/>
        <v>115.13809933142312</v>
      </c>
      <c r="E6" s="24">
        <f>C6*100/C5</f>
        <v>1.9143276363773376</v>
      </c>
    </row>
    <row r="7" spans="1:5" x14ac:dyDescent="0.25">
      <c r="A7" s="22" t="s">
        <v>1</v>
      </c>
      <c r="B7" s="23">
        <v>12406586.300000001</v>
      </c>
      <c r="C7" s="23">
        <v>12353358.289999999</v>
      </c>
      <c r="D7" s="24">
        <f t="shared" si="0"/>
        <v>99.57096973564758</v>
      </c>
      <c r="E7" s="24">
        <f>C7*100/C5</f>
        <v>98.085672363622677</v>
      </c>
    </row>
    <row r="8" spans="1:5" x14ac:dyDescent="0.25">
      <c r="A8" s="19" t="s">
        <v>12</v>
      </c>
      <c r="B8" s="20">
        <f>SUM(B9:B13)</f>
        <v>12662060.51</v>
      </c>
      <c r="C8" s="20">
        <f>SUM(C9:C13)</f>
        <v>11432684.33</v>
      </c>
      <c r="D8" s="20">
        <f t="shared" si="0"/>
        <v>90.290867911829309</v>
      </c>
      <c r="E8" s="20">
        <f>SUM(E9:E13)</f>
        <v>100</v>
      </c>
    </row>
    <row r="9" spans="1:5" x14ac:dyDescent="0.25">
      <c r="A9" s="25" t="s">
        <v>5</v>
      </c>
      <c r="B9" s="23">
        <v>5085789.05</v>
      </c>
      <c r="C9" s="23">
        <v>4177852.48</v>
      </c>
      <c r="D9" s="24">
        <f t="shared" si="0"/>
        <v>82.147577080492553</v>
      </c>
      <c r="E9" s="24">
        <f>C9*100/C8</f>
        <v>36.543058125352786</v>
      </c>
    </row>
    <row r="10" spans="1:5" ht="30.75" customHeight="1" x14ac:dyDescent="0.25">
      <c r="A10" s="25" t="s">
        <v>13</v>
      </c>
      <c r="B10" s="23">
        <v>15600</v>
      </c>
      <c r="C10" s="23">
        <v>15600</v>
      </c>
      <c r="D10" s="24">
        <f t="shared" si="0"/>
        <v>100</v>
      </c>
      <c r="E10" s="24">
        <f>C10*100/C8</f>
        <v>0.1364508942057005</v>
      </c>
    </row>
    <row r="11" spans="1:5" ht="18.75" customHeight="1" x14ac:dyDescent="0.25">
      <c r="A11" s="25" t="s">
        <v>7</v>
      </c>
      <c r="B11" s="23">
        <v>6238545.7400000002</v>
      </c>
      <c r="C11" s="23">
        <v>5917106.1299999999</v>
      </c>
      <c r="D11" s="24">
        <f t="shared" si="0"/>
        <v>94.84752339092411</v>
      </c>
      <c r="E11" s="24">
        <f>C11*100/C8</f>
        <v>51.756052727469999</v>
      </c>
    </row>
    <row r="12" spans="1:5" x14ac:dyDescent="0.25">
      <c r="A12" s="25" t="s">
        <v>29</v>
      </c>
      <c r="B12" s="23">
        <v>310000</v>
      </c>
      <c r="C12" s="23">
        <v>310000</v>
      </c>
      <c r="D12" s="24">
        <f t="shared" si="0"/>
        <v>100</v>
      </c>
      <c r="E12" s="24">
        <f>C12*100/C8</f>
        <v>2.7115241797286638</v>
      </c>
    </row>
    <row r="13" spans="1:5" ht="19.5" customHeight="1" x14ac:dyDescent="0.25">
      <c r="A13" s="25" t="s">
        <v>10</v>
      </c>
      <c r="B13" s="23">
        <v>1012125.72</v>
      </c>
      <c r="C13" s="23">
        <v>1012125.72</v>
      </c>
      <c r="D13" s="24">
        <f t="shared" si="0"/>
        <v>100</v>
      </c>
      <c r="E13" s="24">
        <f>C13*100/C8</f>
        <v>8.8529140732428502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2"/>
  <sheetViews>
    <sheetView zoomScaleNormal="100" zoomScaleSheetLayoutView="120" workbookViewId="0">
      <selection activeCell="C19" sqref="C19"/>
    </sheetView>
  </sheetViews>
  <sheetFormatPr defaultColWidth="9.140625" defaultRowHeight="15.75" x14ac:dyDescent="0.25"/>
  <cols>
    <col min="1" max="1" width="50.140625" style="16" customWidth="1"/>
    <col min="2" max="2" width="20.85546875" style="16" customWidth="1"/>
    <col min="3" max="3" width="19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7" t="s">
        <v>25</v>
      </c>
      <c r="B1" s="37"/>
      <c r="C1" s="37"/>
      <c r="D1" s="37"/>
      <c r="E1" s="37"/>
    </row>
    <row r="2" spans="1:5" x14ac:dyDescent="0.25">
      <c r="A2" s="37" t="str">
        <f>МР!A2</f>
        <v xml:space="preserve"> на 01.01.2025</v>
      </c>
      <c r="B2" s="37"/>
      <c r="C2" s="37"/>
      <c r="D2" s="37"/>
      <c r="E2" s="37"/>
    </row>
    <row r="3" spans="1:5" x14ac:dyDescent="0.25">
      <c r="E3" s="32" t="str">
        <f>Тракт!E3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2633326.54</v>
      </c>
      <c r="C5" s="20">
        <f>SUM(C6:C7)</f>
        <v>2420783.64</v>
      </c>
      <c r="D5" s="20">
        <f t="shared" ref="D5:D12" si="0">C5*100/B5</f>
        <v>91.928729811077659</v>
      </c>
      <c r="E5" s="20">
        <f>SUM(E6:E7)</f>
        <v>100</v>
      </c>
    </row>
    <row r="6" spans="1:5" x14ac:dyDescent="0.25">
      <c r="A6" s="22" t="s">
        <v>0</v>
      </c>
      <c r="B6" s="23">
        <v>106400</v>
      </c>
      <c r="C6" s="23">
        <v>79358.5</v>
      </c>
      <c r="D6" s="24">
        <f t="shared" si="0"/>
        <v>74.585056390977442</v>
      </c>
      <c r="E6" s="24">
        <f>C6*100/C5</f>
        <v>3.2782153137816148</v>
      </c>
    </row>
    <row r="7" spans="1:5" x14ac:dyDescent="0.25">
      <c r="A7" s="22" t="s">
        <v>1</v>
      </c>
      <c r="B7" s="23">
        <v>2526926.54</v>
      </c>
      <c r="C7" s="23">
        <v>2341425.14</v>
      </c>
      <c r="D7" s="24">
        <f t="shared" si="0"/>
        <v>92.659010973860759</v>
      </c>
      <c r="E7" s="24">
        <f>C7*100/C5</f>
        <v>96.721784686218385</v>
      </c>
    </row>
    <row r="8" spans="1:5" x14ac:dyDescent="0.25">
      <c r="A8" s="19" t="s">
        <v>12</v>
      </c>
      <c r="B8" s="20">
        <f>SUM(B9:B12)</f>
        <v>2634326.54</v>
      </c>
      <c r="C8" s="20">
        <f>SUM(C9:C12)</f>
        <v>2375500.92</v>
      </c>
      <c r="D8" s="20">
        <f t="shared" si="0"/>
        <v>90.174884697475662</v>
      </c>
      <c r="E8" s="20">
        <f>SUM(E9:E12)</f>
        <v>100</v>
      </c>
    </row>
    <row r="9" spans="1:5" x14ac:dyDescent="0.25">
      <c r="A9" s="25" t="s">
        <v>5</v>
      </c>
      <c r="B9" s="23">
        <v>2496659</v>
      </c>
      <c r="C9" s="23">
        <v>2249456.38</v>
      </c>
      <c r="D9" s="24">
        <f t="shared" si="0"/>
        <v>90.098663053304435</v>
      </c>
      <c r="E9" s="24">
        <f>C9*100/C8</f>
        <v>94.693980585787358</v>
      </c>
    </row>
    <row r="10" spans="1:5" ht="32.25" customHeight="1" x14ac:dyDescent="0.25">
      <c r="A10" s="25" t="s">
        <v>13</v>
      </c>
      <c r="B10" s="23">
        <v>10800</v>
      </c>
      <c r="C10" s="23">
        <v>0</v>
      </c>
      <c r="D10" s="24">
        <f t="shared" si="0"/>
        <v>0</v>
      </c>
      <c r="E10" s="24">
        <f>C10*100/C8</f>
        <v>0</v>
      </c>
    </row>
    <row r="11" spans="1:5" x14ac:dyDescent="0.25">
      <c r="A11" s="25" t="s">
        <v>6</v>
      </c>
      <c r="B11" s="23">
        <v>4816</v>
      </c>
      <c r="C11" s="23">
        <v>3993</v>
      </c>
      <c r="D11" s="24">
        <f t="shared" si="0"/>
        <v>82.911129568106318</v>
      </c>
      <c r="E11" s="24">
        <f>C11*100/C8</f>
        <v>0.1680908631262496</v>
      </c>
    </row>
    <row r="12" spans="1:5" ht="21" customHeight="1" x14ac:dyDescent="0.25">
      <c r="A12" s="25" t="s">
        <v>7</v>
      </c>
      <c r="B12" s="23">
        <v>122051.54</v>
      </c>
      <c r="C12" s="23">
        <v>122051.54</v>
      </c>
      <c r="D12" s="24">
        <f t="shared" si="0"/>
        <v>100</v>
      </c>
      <c r="E12" s="24">
        <f>C12*100/C8</f>
        <v>5.1379285510863957</v>
      </c>
    </row>
  </sheetData>
  <mergeCells count="2">
    <mergeCell ref="A1:E1"/>
    <mergeCell ref="A2:E2"/>
  </mergeCells>
  <pageMargins left="0.7" right="0.7" top="0.75" bottom="0.75" header="0.3" footer="0.3"/>
  <pageSetup paperSize="9" scale="7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activeCell="E3" sqref="E3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7" t="s">
        <v>27</v>
      </c>
      <c r="B1" s="37"/>
      <c r="C1" s="37"/>
      <c r="D1" s="37"/>
      <c r="E1" s="37"/>
    </row>
    <row r="2" spans="1:5" x14ac:dyDescent="0.25">
      <c r="A2" s="37" t="str">
        <f>МР!A2</f>
        <v xml:space="preserve"> на 01.01.2025</v>
      </c>
      <c r="B2" s="37"/>
      <c r="C2" s="37"/>
      <c r="D2" s="37"/>
      <c r="E2" s="37"/>
    </row>
    <row r="3" spans="1:5" x14ac:dyDescent="0.25">
      <c r="E3" s="32" t="str">
        <f>Туръя!E3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17627030</v>
      </c>
      <c r="C5" s="20">
        <f>SUM(C6:C7)</f>
        <v>18796895.129999999</v>
      </c>
      <c r="D5" s="20">
        <f t="shared" ref="D5:D13" si="0">C5*100/B5</f>
        <v>106.63676824740186</v>
      </c>
      <c r="E5" s="20">
        <f>SUM(E6:E7)</f>
        <v>100.00000000000001</v>
      </c>
    </row>
    <row r="6" spans="1:5" x14ac:dyDescent="0.25">
      <c r="A6" s="22" t="s">
        <v>0</v>
      </c>
      <c r="B6" s="23">
        <v>3734440</v>
      </c>
      <c r="C6" s="23">
        <v>4904305.13</v>
      </c>
      <c r="D6" s="24">
        <f t="shared" si="0"/>
        <v>131.32638708882723</v>
      </c>
      <c r="E6" s="24">
        <f>C6*100/C5</f>
        <v>26.091038419279624</v>
      </c>
    </row>
    <row r="7" spans="1:5" x14ac:dyDescent="0.25">
      <c r="A7" s="22" t="s">
        <v>1</v>
      </c>
      <c r="B7" s="23">
        <v>13892590</v>
      </c>
      <c r="C7" s="23">
        <v>13892590</v>
      </c>
      <c r="D7" s="24">
        <f t="shared" si="0"/>
        <v>100</v>
      </c>
      <c r="E7" s="24">
        <f>C7*100/C5</f>
        <v>73.908961580720387</v>
      </c>
    </row>
    <row r="8" spans="1:5" x14ac:dyDescent="0.25">
      <c r="A8" s="19" t="s">
        <v>12</v>
      </c>
      <c r="B8" s="20">
        <f>SUM(B9:B13)</f>
        <v>18410519.73</v>
      </c>
      <c r="C8" s="20">
        <f>SUM(C9:C13)</f>
        <v>16817845.73</v>
      </c>
      <c r="D8" s="20">
        <f t="shared" si="0"/>
        <v>91.349108969451123</v>
      </c>
      <c r="E8" s="20">
        <f>SUM(E9:E12)</f>
        <v>99.940539352301457</v>
      </c>
    </row>
    <row r="9" spans="1:5" x14ac:dyDescent="0.25">
      <c r="A9" s="25" t="s">
        <v>5</v>
      </c>
      <c r="B9" s="23">
        <v>5334700.1500000004</v>
      </c>
      <c r="C9" s="23">
        <v>3742026.15</v>
      </c>
      <c r="D9" s="24">
        <f t="shared" si="0"/>
        <v>70.145013679916005</v>
      </c>
      <c r="E9" s="24">
        <f>C9*100/C8</f>
        <v>22.250329858389062</v>
      </c>
    </row>
    <row r="10" spans="1:5" ht="32.25" customHeight="1" x14ac:dyDescent="0.25">
      <c r="A10" s="25" t="s">
        <v>13</v>
      </c>
      <c r="B10" s="23">
        <v>227352</v>
      </c>
      <c r="C10" s="23">
        <v>227352</v>
      </c>
      <c r="D10" s="24">
        <f t="shared" si="0"/>
        <v>100</v>
      </c>
      <c r="E10" s="24">
        <f>C10*100/C8</f>
        <v>1.3518497175559476</v>
      </c>
    </row>
    <row r="11" spans="1:5" x14ac:dyDescent="0.25">
      <c r="A11" s="25" t="s">
        <v>6</v>
      </c>
      <c r="B11" s="23">
        <v>899889</v>
      </c>
      <c r="C11" s="23">
        <v>899889</v>
      </c>
      <c r="D11" s="24">
        <f t="shared" si="0"/>
        <v>100</v>
      </c>
      <c r="E11" s="24">
        <f>C11*100/C8</f>
        <v>5.3507982796795464</v>
      </c>
    </row>
    <row r="12" spans="1:5" x14ac:dyDescent="0.25">
      <c r="A12" s="25" t="s">
        <v>7</v>
      </c>
      <c r="B12" s="23">
        <v>11938578.58</v>
      </c>
      <c r="C12" s="23">
        <v>11938578.58</v>
      </c>
      <c r="D12" s="24">
        <f t="shared" si="0"/>
        <v>100</v>
      </c>
      <c r="E12" s="24">
        <f>C12*100/C8</f>
        <v>70.987561496676904</v>
      </c>
    </row>
    <row r="13" spans="1:5" x14ac:dyDescent="0.25">
      <c r="A13" s="22" t="s">
        <v>29</v>
      </c>
      <c r="B13" s="35">
        <v>10000</v>
      </c>
      <c r="C13" s="35">
        <v>10000</v>
      </c>
      <c r="D13" s="24">
        <f>C13*100/B13</f>
        <v>100</v>
      </c>
      <c r="E13" s="24">
        <f>C13*100/C8</f>
        <v>5.9460647698544443E-2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2020-07-10T06:38:52Z</cp:lastPrinted>
  <dcterms:created xsi:type="dcterms:W3CDTF">2017-08-31T10:49:57Z</dcterms:created>
  <dcterms:modified xsi:type="dcterms:W3CDTF">2025-01-29T07:21:53Z</dcterms:modified>
</cp:coreProperties>
</file>