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nova\Desktop\Ганова\Сайт\на 01.10.2024\"/>
    </mc:Choice>
  </mc:AlternateContent>
  <bookViews>
    <workbookView xWindow="180" yWindow="15" windowWidth="14715" windowHeight="11160" tabRatio="699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62913"/>
</workbook>
</file>

<file path=xl/calcChain.xml><?xml version="1.0" encoding="utf-8"?>
<calcChain xmlns="http://schemas.openxmlformats.org/spreadsheetml/2006/main">
  <c r="B8" i="11" l="1"/>
  <c r="B8" i="10"/>
  <c r="B8" i="9"/>
  <c r="B8" i="8"/>
  <c r="B8" i="7"/>
  <c r="B8" i="6"/>
  <c r="B8" i="5"/>
  <c r="B8" i="3"/>
  <c r="B8" i="2"/>
  <c r="C8" i="1"/>
  <c r="D19" i="1"/>
  <c r="C8" i="2"/>
  <c r="D11" i="10" l="1"/>
  <c r="B8" i="1" l="1"/>
  <c r="C8" i="6" l="1"/>
  <c r="E14" i="2" l="1"/>
  <c r="E13" i="2"/>
  <c r="E14" i="6"/>
  <c r="D13" i="7" l="1"/>
  <c r="D12" i="7"/>
  <c r="D10" i="7"/>
  <c r="C8" i="9" l="1"/>
  <c r="E14" i="9" s="1"/>
  <c r="D14" i="9"/>
  <c r="C8" i="3"/>
  <c r="E15" i="3" s="1"/>
  <c r="D15" i="3"/>
  <c r="D13" i="2"/>
  <c r="D14" i="2"/>
  <c r="E19" i="1"/>
  <c r="E14" i="1" l="1"/>
  <c r="E15" i="1"/>
  <c r="E16" i="1"/>
  <c r="E17" i="1"/>
  <c r="D12" i="1"/>
  <c r="C8" i="11" l="1"/>
  <c r="E14" i="11" s="1"/>
  <c r="D14" i="11"/>
  <c r="C8" i="8"/>
  <c r="B4" i="11" l="1"/>
  <c r="C4" i="11"/>
  <c r="D4" i="11"/>
  <c r="E4" i="11"/>
  <c r="A4" i="11"/>
  <c r="A2" i="11"/>
  <c r="B4" i="10"/>
  <c r="C4" i="10"/>
  <c r="D4" i="10"/>
  <c r="E4" i="10"/>
  <c r="A4" i="10"/>
  <c r="A2" i="10"/>
  <c r="B4" i="9"/>
  <c r="C4" i="9"/>
  <c r="D4" i="9"/>
  <c r="E4" i="9"/>
  <c r="A4" i="9"/>
  <c r="A2" i="9"/>
  <c r="D11" i="8"/>
  <c r="D12" i="8"/>
  <c r="D13" i="8"/>
  <c r="B4" i="8"/>
  <c r="C4" i="8"/>
  <c r="D4" i="8"/>
  <c r="E4" i="8"/>
  <c r="A4" i="8"/>
  <c r="A2" i="8"/>
  <c r="B4" i="7"/>
  <c r="C4" i="7"/>
  <c r="D4" i="7"/>
  <c r="E4" i="7"/>
  <c r="A4" i="7"/>
  <c r="A2" i="7"/>
  <c r="B4" i="6"/>
  <c r="C4" i="6"/>
  <c r="D4" i="6"/>
  <c r="E4" i="6"/>
  <c r="A4" i="6"/>
  <c r="E3" i="6"/>
  <c r="E3" i="7" s="1"/>
  <c r="E3" i="8" s="1"/>
  <c r="E3" i="9" s="1"/>
  <c r="E3" i="10" s="1"/>
  <c r="E3" i="11" s="1"/>
  <c r="A2" i="6"/>
  <c r="B4" i="5"/>
  <c r="C4" i="5"/>
  <c r="D4" i="5"/>
  <c r="E4" i="5"/>
  <c r="A4" i="5"/>
  <c r="A2" i="5"/>
  <c r="B4" i="3"/>
  <c r="C4" i="3"/>
  <c r="D4" i="3"/>
  <c r="E4" i="3"/>
  <c r="A4" i="3"/>
  <c r="A2" i="3"/>
  <c r="B4" i="2" l="1"/>
  <c r="C4" i="2"/>
  <c r="D4" i="2"/>
  <c r="E4" i="2"/>
  <c r="A4" i="2"/>
  <c r="E3" i="2"/>
  <c r="E3" i="3" s="1"/>
  <c r="E3" i="5" s="1"/>
  <c r="A2" i="2"/>
  <c r="D10" i="1" l="1"/>
  <c r="D11" i="1"/>
  <c r="D13" i="1"/>
  <c r="D14" i="1"/>
  <c r="D15" i="1"/>
  <c r="D16" i="1"/>
  <c r="D17" i="1"/>
  <c r="D6" i="1"/>
  <c r="D7" i="1"/>
  <c r="B5" i="11" l="1"/>
  <c r="D11" i="9" l="1"/>
  <c r="D12" i="9"/>
  <c r="D13" i="9"/>
  <c r="D11" i="7"/>
  <c r="D14" i="7"/>
  <c r="D13" i="6"/>
  <c r="D13" i="3"/>
  <c r="E13" i="11" l="1"/>
  <c r="C5" i="1"/>
  <c r="E7" i="1" s="1"/>
  <c r="E6" i="1" l="1"/>
  <c r="D12" i="10"/>
  <c r="E11" i="6"/>
  <c r="D14" i="6"/>
  <c r="D10" i="5"/>
  <c r="E5" i="1" l="1"/>
  <c r="E13" i="6"/>
  <c r="E12" i="6"/>
  <c r="D12" i="5"/>
  <c r="D13" i="11" l="1"/>
  <c r="D11" i="6"/>
  <c r="D12" i="2"/>
  <c r="D9" i="7" l="1"/>
  <c r="E13" i="3"/>
  <c r="E12" i="9" l="1"/>
  <c r="E13" i="9"/>
  <c r="D11" i="11"/>
  <c r="D10" i="11"/>
  <c r="D11" i="5"/>
  <c r="D13" i="5"/>
  <c r="D12" i="6"/>
  <c r="D14" i="3" l="1"/>
  <c r="D12" i="3"/>
  <c r="D9" i="11"/>
  <c r="D6" i="11"/>
  <c r="D7" i="11"/>
  <c r="D9" i="1"/>
  <c r="D11" i="2" l="1"/>
  <c r="D10" i="2"/>
  <c r="D13" i="10"/>
  <c r="D12" i="11" l="1"/>
  <c r="D8" i="11"/>
  <c r="C5" i="11"/>
  <c r="E7" i="11" s="1"/>
  <c r="D10" i="10"/>
  <c r="D9" i="10"/>
  <c r="C8" i="10"/>
  <c r="D7" i="10"/>
  <c r="D6" i="10"/>
  <c r="C5" i="10"/>
  <c r="E7" i="10" s="1"/>
  <c r="B5" i="10"/>
  <c r="D9" i="9"/>
  <c r="D7" i="9"/>
  <c r="D6" i="9"/>
  <c r="C5" i="9"/>
  <c r="E7" i="9" s="1"/>
  <c r="B5" i="9"/>
  <c r="D10" i="8"/>
  <c r="D9" i="8"/>
  <c r="E12" i="8"/>
  <c r="D7" i="8"/>
  <c r="D6" i="8"/>
  <c r="C5" i="8"/>
  <c r="E7" i="8" s="1"/>
  <c r="B5" i="8"/>
  <c r="C8" i="7"/>
  <c r="D7" i="7"/>
  <c r="D6" i="7"/>
  <c r="C5" i="7"/>
  <c r="E7" i="7" s="1"/>
  <c r="B5" i="7"/>
  <c r="D10" i="6"/>
  <c r="D9" i="6"/>
  <c r="D7" i="6"/>
  <c r="D6" i="6"/>
  <c r="C5" i="6"/>
  <c r="B5" i="6"/>
  <c r="D9" i="5"/>
  <c r="C8" i="5"/>
  <c r="D7" i="5"/>
  <c r="D6" i="5"/>
  <c r="C5" i="5"/>
  <c r="E7" i="5" s="1"/>
  <c r="B5" i="5"/>
  <c r="D11" i="3"/>
  <c r="D10" i="3"/>
  <c r="D9" i="3"/>
  <c r="D7" i="3"/>
  <c r="D6" i="3"/>
  <c r="C5" i="3"/>
  <c r="E7" i="3" s="1"/>
  <c r="B5" i="3"/>
  <c r="D9" i="2"/>
  <c r="D7" i="2"/>
  <c r="D6" i="2"/>
  <c r="C5" i="2"/>
  <c r="E7" i="2" s="1"/>
  <c r="B5" i="2"/>
  <c r="E12" i="10" l="1"/>
  <c r="E11" i="10"/>
  <c r="E12" i="7"/>
  <c r="E11" i="7"/>
  <c r="E14" i="7"/>
  <c r="E10" i="7"/>
  <c r="E13" i="7"/>
  <c r="E12" i="5"/>
  <c r="E11" i="5"/>
  <c r="E9" i="5"/>
  <c r="E13" i="5"/>
  <c r="E10" i="5"/>
  <c r="E7" i="6"/>
  <c r="E6" i="6"/>
  <c r="E10" i="1"/>
  <c r="E12" i="1"/>
  <c r="E11" i="1"/>
  <c r="E12" i="2"/>
  <c r="E13" i="1"/>
  <c r="E9" i="1"/>
  <c r="E11" i="8"/>
  <c r="E6" i="8"/>
  <c r="E5" i="8" s="1"/>
  <c r="E9" i="9"/>
  <c r="E10" i="9"/>
  <c r="E11" i="9"/>
  <c r="E11" i="2"/>
  <c r="E10" i="2"/>
  <c r="E14" i="3"/>
  <c r="E12" i="3"/>
  <c r="E13" i="10"/>
  <c r="E6" i="10"/>
  <c r="E5" i="10" s="1"/>
  <c r="D8" i="9"/>
  <c r="E11" i="11"/>
  <c r="E9" i="11"/>
  <c r="E6" i="11"/>
  <c r="E5" i="11" s="1"/>
  <c r="E10" i="11"/>
  <c r="E12" i="11"/>
  <c r="D5" i="11"/>
  <c r="E6" i="7"/>
  <c r="E5" i="7" s="1"/>
  <c r="D8" i="10"/>
  <c r="E10" i="10"/>
  <c r="D5" i="10"/>
  <c r="E9" i="10"/>
  <c r="D5" i="9"/>
  <c r="E6" i="9"/>
  <c r="E5" i="9" s="1"/>
  <c r="D8" i="8"/>
  <c r="E13" i="8"/>
  <c r="D5" i="8"/>
  <c r="E10" i="8"/>
  <c r="E9" i="8"/>
  <c r="D5" i="6"/>
  <c r="D8" i="7"/>
  <c r="D5" i="7"/>
  <c r="E9" i="7"/>
  <c r="E6" i="5"/>
  <c r="D8" i="6"/>
  <c r="E10" i="6"/>
  <c r="E9" i="6"/>
  <c r="E8" i="6" s="1"/>
  <c r="D8" i="5"/>
  <c r="D5" i="5"/>
  <c r="E11" i="3"/>
  <c r="E9" i="3"/>
  <c r="E6" i="3"/>
  <c r="D8" i="3"/>
  <c r="E10" i="3"/>
  <c r="D5" i="3"/>
  <c r="E9" i="2"/>
  <c r="E6" i="2"/>
  <c r="E5" i="2" s="1"/>
  <c r="D8" i="2"/>
  <c r="D5" i="2"/>
  <c r="D8" i="1"/>
  <c r="B5" i="1"/>
  <c r="D5" i="1" s="1"/>
  <c r="E8" i="3" l="1"/>
  <c r="E8" i="11"/>
  <c r="E8" i="9"/>
  <c r="E8" i="1"/>
  <c r="E5" i="6"/>
  <c r="E8" i="2"/>
  <c r="E8" i="7"/>
  <c r="E8" i="10"/>
  <c r="E8" i="8"/>
</calcChain>
</file>

<file path=xl/sharedStrings.xml><?xml version="1.0" encoding="utf-8"?>
<sst xmlns="http://schemas.openxmlformats.org/spreadsheetml/2006/main" count="120" uniqueCount="32">
  <si>
    <t>НАЛОГОВЫЕ И НЕНАЛОГОВЫЕ ДОХОДЫ</t>
  </si>
  <si>
    <t>БЕЗВОЗМЕЗДНЫЕ ПОСТУПЛЕНИЯ</t>
  </si>
  <si>
    <t>% исполнения к годовому плану</t>
  </si>
  <si>
    <t>Удельный вес к итоговым показателям</t>
  </si>
  <si>
    <t>Поступления всего, в т.ч.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</si>
  <si>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</si>
  <si>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</si>
  <si>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</si>
  <si>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</si>
  <si>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</si>
  <si>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</si>
  <si>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</si>
  <si>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Расходы всего, в т.ч.</t>
  </si>
  <si>
    <t>НАЦИОНАЛЬНАЯ БЕЗОПАСНОСТЬ И ПРАВООХРАНИТЕЛЬНАЯ ДЕЯТЕЛЬНОСТЬ</t>
  </si>
  <si>
    <t>МЕЖБЮДЖЕТНЫЕ ТРАНСФЕРТЫ ОБЩЕГО ХАРАКТЕРА БЮДЖЕТАМ БЮДЖЕТНОЙ СИСТЕМЫ РОССИЙСКОЙ ФЕДЕРАЦИИ</t>
  </si>
  <si>
    <t>Анализ исполнения бюджета МР "Княжпогостский"</t>
  </si>
  <si>
    <t>Бюджетные назначения</t>
  </si>
  <si>
    <t>Исполнено</t>
  </si>
  <si>
    <t>Ед.изм: рубль</t>
  </si>
  <si>
    <t>Анализ исполнения бюджета городского поселения "Емва"</t>
  </si>
  <si>
    <t>Анализ исполнения бюджета городского поселения "Синдор"</t>
  </si>
  <si>
    <t>Анализ исполнения бюджета сельского поселения "Иоссер"</t>
  </si>
  <si>
    <t>Анализ исполнения бюджета сельского поселения "Мещура"</t>
  </si>
  <si>
    <t>Анализ исполнения бюджета сельского поселения "Серёгово"</t>
  </si>
  <si>
    <t>Анализ исполнения бюджета сельского поселения "Тракт"</t>
  </si>
  <si>
    <t>Анализ исполнения бюджета сельского поселения "Туръя"</t>
  </si>
  <si>
    <t>Наименование</t>
  </si>
  <si>
    <t>Анализ исполнения бюджета сельского поселения "Чиньяворык"</t>
  </si>
  <si>
    <t>Анализ исполнения бюджета сельского поселения "Шошка"</t>
  </si>
  <si>
    <t>ОХРАНА ОКРУЖАЮЩЕЙ СРЕДЫ</t>
  </si>
  <si>
    <t xml:space="preserve"> на 01.10.2024</t>
  </si>
  <si>
    <t>ОБСЛУЖИВАНИЕ ГОСУДАРСТВЕННОГО (МУНИЦИПАЛЬНОГО)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</si>
</sst>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9CDE5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10">
    <xf numFmtId="0" fontId="0" fillId="0" borderId="0"/>
    <xf numFmtId="0" fontId="1" fillId="0" borderId="0"/>
    <xf numFmtId="4" fontId="2" fillId="3" borderId="2">
      <alignment horizontal="right" vertical="top" wrapText="1" shrinkToFit="1"/>
    </xf>
    <xf numFmtId="0" fontId="9" fillId="5" borderId="4">
      <alignment horizontal="left" vertical="top" wrapText="1"/>
    </xf>
    <xf numFmtId="4" fontId="9" fillId="5" borderId="5">
      <alignment horizontal="right" vertical="top" shrinkToFit="1"/>
    </xf>
    <xf numFmtId="4" fontId="10" fillId="5" borderId="6">
      <alignment horizontal="right" vertical="top" shrinkToFit="1"/>
    </xf>
    <xf numFmtId="0" fontId="9" fillId="5" borderId="5">
      <alignment horizontal="left" vertical="top" wrapText="1"/>
    </xf>
    <xf numFmtId="4" fontId="11" fillId="5" borderId="5">
      <alignment horizontal="right" vertical="top" shrinkToFit="1"/>
    </xf>
    <xf numFmtId="4" fontId="12" fillId="6" borderId="7">
      <alignment horizontal="right" shrinkToFit="1"/>
    </xf>
    <xf numFmtId="4" fontId="12" fillId="6" borderId="8">
      <alignment horizontal="right" shrinkToFit="1"/>
    </xf>
  </cellStyleXfs>
  <cellXfs count="4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/>
    <xf numFmtId="0" fontId="4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1" xfId="0" applyFont="1" applyBorder="1"/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4" fontId="8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4" borderId="1" xfId="2" applyNumberFormat="1" applyFont="1" applyFill="1" applyBorder="1" applyProtection="1">
      <alignment horizontal="right" vertical="top" wrapText="1" shrinkToFi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4" fontId="7" fillId="0" borderId="1" xfId="0" applyNumberFormat="1" applyFont="1" applyBorder="1"/>
    <xf numFmtId="4" fontId="7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4" fontId="4" fillId="0" borderId="0" xfId="0" applyNumberFormat="1" applyFont="1" applyBorder="1"/>
    <xf numFmtId="4" fontId="12" fillId="4" borderId="0" xfId="8" applyNumberFormat="1" applyFill="1" applyBorder="1" applyProtection="1">
      <alignment horizontal="right" shrinkToFit="1"/>
    </xf>
    <xf numFmtId="4" fontId="12" fillId="4" borderId="0" xfId="9" applyNumberFormat="1" applyFill="1" applyBorder="1" applyProtection="1">
      <alignment horizontal="right" shrinkToFit="1"/>
    </xf>
  </cellXfs>
  <cellStyles count="10">
    <cellStyle name="ex58" xfId="8"/>
    <cellStyle name="ex59" xfId="9"/>
    <cellStyle name="ex60" xfId="3"/>
    <cellStyle name="ex61" xfId="4"/>
    <cellStyle name="ex62" xfId="2"/>
    <cellStyle name="ex63" xfId="5"/>
    <cellStyle name="ex64" xfId="7"/>
    <cellStyle name="ex65" xfId="6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8"/>
  <sheetViews>
    <sheetView tabSelected="1" zoomScaleNormal="100" zoomScaleSheetLayoutView="120" workbookViewId="0">
      <selection activeCell="G24" sqref="G24"/>
    </sheetView>
  </sheetViews>
  <sheetFormatPr defaultColWidth="9.140625" defaultRowHeight="15.75" x14ac:dyDescent="0.25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8" t="s">
        <v>15</v>
      </c>
      <c r="B1" s="38"/>
      <c r="C1" s="38"/>
      <c r="D1" s="38"/>
      <c r="E1" s="38"/>
    </row>
    <row r="2" spans="1:5" x14ac:dyDescent="0.25">
      <c r="A2" s="38" t="s">
        <v>30</v>
      </c>
      <c r="B2" s="38"/>
      <c r="C2" s="38"/>
      <c r="D2" s="38"/>
      <c r="E2" s="38"/>
    </row>
    <row r="3" spans="1:5" x14ac:dyDescent="0.25">
      <c r="E3" s="31" t="s">
        <v>18</v>
      </c>
    </row>
    <row r="4" spans="1:5" s="3" customFormat="1" ht="79.5" customHeight="1" x14ac:dyDescent="0.25">
      <c r="A4" s="2" t="s">
        <v>26</v>
      </c>
      <c r="B4" s="2" t="s">
        <v>16</v>
      </c>
      <c r="C4" s="2" t="s">
        <v>17</v>
      </c>
      <c r="D4" s="2" t="s">
        <v>2</v>
      </c>
      <c r="E4" s="2" t="s">
        <v>3</v>
      </c>
    </row>
    <row r="5" spans="1:5" s="6" customFormat="1" x14ac:dyDescent="0.25">
      <c r="A5" s="4" t="s">
        <v>4</v>
      </c>
      <c r="B5" s="5">
        <f>SUM(B6:B7)</f>
        <v>988661125.82000005</v>
      </c>
      <c r="C5" s="5">
        <f>SUM(C6:C7)</f>
        <v>711751068.46000004</v>
      </c>
      <c r="D5" s="11">
        <f>C5*100/B5</f>
        <v>71.991408367520307</v>
      </c>
      <c r="E5" s="11">
        <f>SUM(E6:E7)</f>
        <v>100</v>
      </c>
    </row>
    <row r="6" spans="1:5" x14ac:dyDescent="0.25">
      <c r="A6" s="7" t="s">
        <v>0</v>
      </c>
      <c r="B6" s="8">
        <v>333775676</v>
      </c>
      <c r="C6" s="8">
        <v>258071066.88</v>
      </c>
      <c r="D6" s="12">
        <f>C6*100/B6</f>
        <v>77.318715962993068</v>
      </c>
      <c r="E6" s="12">
        <f>C6*100/C5</f>
        <v>36.258613202841076</v>
      </c>
    </row>
    <row r="7" spans="1:5" x14ac:dyDescent="0.25">
      <c r="A7" s="7" t="s">
        <v>1</v>
      </c>
      <c r="B7" s="8">
        <v>654885449.82000005</v>
      </c>
      <c r="C7" s="8">
        <v>453680001.57999998</v>
      </c>
      <c r="D7" s="12">
        <f>C7*100/B7</f>
        <v>69.276237806886257</v>
      </c>
      <c r="E7" s="12">
        <f>C7*100/C5</f>
        <v>63.741386797158917</v>
      </c>
    </row>
    <row r="8" spans="1:5" s="6" customFormat="1" x14ac:dyDescent="0.25">
      <c r="A8" s="4" t="s">
        <v>12</v>
      </c>
      <c r="B8" s="5">
        <f>SUM(B9:B19)</f>
        <v>1093939663.0400002</v>
      </c>
      <c r="C8" s="5">
        <f>SUM(C9:C19)</f>
        <v>707481850.67999995</v>
      </c>
      <c r="D8" s="11">
        <f t="shared" ref="D8:D17" si="0">C8*100/B8</f>
        <v>64.672840247326391</v>
      </c>
      <c r="E8" s="11">
        <f>SUM(E9:E19)</f>
        <v>100</v>
      </c>
    </row>
    <row r="9" spans="1:5" x14ac:dyDescent="0.25">
      <c r="A9" s="10" t="s">
        <v>5</v>
      </c>
      <c r="B9" s="8">
        <v>146401826.22999999</v>
      </c>
      <c r="C9" s="8">
        <v>99866330.670000002</v>
      </c>
      <c r="D9" s="12">
        <f t="shared" si="0"/>
        <v>68.213855825205442</v>
      </c>
      <c r="E9" s="12">
        <f>C9*100/C8</f>
        <v>14.115744534508263</v>
      </c>
    </row>
    <row r="10" spans="1:5" ht="31.5" x14ac:dyDescent="0.25">
      <c r="A10" s="10" t="s">
        <v>13</v>
      </c>
      <c r="B10" s="8">
        <v>116000</v>
      </c>
      <c r="C10" s="8">
        <v>10092.799999999999</v>
      </c>
      <c r="D10" s="12">
        <f t="shared" si="0"/>
        <v>8.7006896551724129</v>
      </c>
      <c r="E10" s="12">
        <f>C10*100/C8</f>
        <v>1.426580765329775E-3</v>
      </c>
    </row>
    <row r="11" spans="1:5" ht="21" customHeight="1" x14ac:dyDescent="0.25">
      <c r="A11" s="10" t="s">
        <v>6</v>
      </c>
      <c r="B11" s="8">
        <v>86701571.849999994</v>
      </c>
      <c r="C11" s="8">
        <v>64071876.920000002</v>
      </c>
      <c r="D11" s="12">
        <f t="shared" si="0"/>
        <v>73.899325644117496</v>
      </c>
      <c r="E11" s="12">
        <f>C11*100/C8</f>
        <v>9.0563279974485535</v>
      </c>
    </row>
    <row r="12" spans="1:5" ht="21" customHeight="1" x14ac:dyDescent="0.25">
      <c r="A12" s="10" t="s">
        <v>7</v>
      </c>
      <c r="B12" s="8">
        <v>47525414.329999998</v>
      </c>
      <c r="C12" s="8">
        <v>19176850.579999998</v>
      </c>
      <c r="D12" s="12">
        <f t="shared" si="0"/>
        <v>40.350727816579557</v>
      </c>
      <c r="E12" s="12">
        <f>C12*100/C8</f>
        <v>2.7105784496899905</v>
      </c>
    </row>
    <row r="13" spans="1:5" ht="16.5" customHeight="1" x14ac:dyDescent="0.25">
      <c r="A13" s="10" t="s">
        <v>29</v>
      </c>
      <c r="B13" s="8">
        <v>18517224.48</v>
      </c>
      <c r="C13" s="8">
        <v>5552582.0199999996</v>
      </c>
      <c r="D13" s="12">
        <f t="shared" si="0"/>
        <v>29.986038274781446</v>
      </c>
      <c r="E13" s="12">
        <f>C13*100/C8</f>
        <v>0.78483737987951296</v>
      </c>
    </row>
    <row r="14" spans="1:5" ht="20.25" customHeight="1" x14ac:dyDescent="0.25">
      <c r="A14" s="10" t="s">
        <v>8</v>
      </c>
      <c r="B14" s="8">
        <v>597199935.32000005</v>
      </c>
      <c r="C14" s="8">
        <v>390646698.67000002</v>
      </c>
      <c r="D14" s="12">
        <f t="shared" si="0"/>
        <v>65.413051068178405</v>
      </c>
      <c r="E14" s="12">
        <f>C14*100/C8</f>
        <v>55.216497539057414</v>
      </c>
    </row>
    <row r="15" spans="1:5" x14ac:dyDescent="0.25">
      <c r="A15" s="10" t="s">
        <v>9</v>
      </c>
      <c r="B15" s="8">
        <v>140180426.59</v>
      </c>
      <c r="C15" s="8">
        <v>88180334.879999995</v>
      </c>
      <c r="D15" s="12">
        <f t="shared" si="0"/>
        <v>62.904884101908195</v>
      </c>
      <c r="E15" s="12">
        <f>C15*100/C8</f>
        <v>12.463971308273845</v>
      </c>
    </row>
    <row r="16" spans="1:5" x14ac:dyDescent="0.25">
      <c r="A16" s="10" t="s">
        <v>10</v>
      </c>
      <c r="B16" s="8">
        <v>13884206.08</v>
      </c>
      <c r="C16" s="8">
        <v>10561369.380000001</v>
      </c>
      <c r="D16" s="12">
        <f t="shared" si="0"/>
        <v>76.067506626925564</v>
      </c>
      <c r="E16" s="12">
        <f>C16*100/C8</f>
        <v>1.4928113519589068</v>
      </c>
    </row>
    <row r="17" spans="1:5" x14ac:dyDescent="0.25">
      <c r="A17" s="10" t="s">
        <v>11</v>
      </c>
      <c r="B17" s="8">
        <v>39193153.159999996</v>
      </c>
      <c r="C17" s="8">
        <v>28093749.760000002</v>
      </c>
      <c r="D17" s="12">
        <f t="shared" si="0"/>
        <v>71.680248959076096</v>
      </c>
      <c r="E17" s="12">
        <f>C17*100/C8</f>
        <v>3.970949888396083</v>
      </c>
    </row>
    <row r="18" spans="1:5" ht="31.5" x14ac:dyDescent="0.25">
      <c r="A18" s="10" t="s">
        <v>31</v>
      </c>
      <c r="B18" s="8">
        <v>7000</v>
      </c>
      <c r="C18" s="8">
        <v>0</v>
      </c>
      <c r="D18" s="12"/>
      <c r="E18" s="12"/>
    </row>
    <row r="19" spans="1:5" ht="47.25" x14ac:dyDescent="0.25">
      <c r="A19" s="33" t="s">
        <v>14</v>
      </c>
      <c r="B19" s="8">
        <v>4212905</v>
      </c>
      <c r="C19" s="8">
        <v>1321965</v>
      </c>
      <c r="D19" s="12">
        <f>C19*100/B19</f>
        <v>31.378941609174667</v>
      </c>
      <c r="E19" s="12">
        <f>C19*100/C8</f>
        <v>0.1868549700221124</v>
      </c>
    </row>
    <row r="21" spans="1:5" x14ac:dyDescent="0.25">
      <c r="B21" s="37"/>
      <c r="C21" s="37"/>
    </row>
    <row r="22" spans="1:5" x14ac:dyDescent="0.25">
      <c r="B22" s="37"/>
      <c r="C22" s="37"/>
    </row>
    <row r="23" spans="1:5" x14ac:dyDescent="0.25">
      <c r="A23" s="40"/>
      <c r="B23" s="41"/>
      <c r="C23" s="41"/>
    </row>
    <row r="24" spans="1:5" x14ac:dyDescent="0.25">
      <c r="A24" s="40"/>
      <c r="B24" s="42"/>
      <c r="C24" s="43"/>
    </row>
    <row r="25" spans="1:5" x14ac:dyDescent="0.25">
      <c r="B25" s="37"/>
      <c r="C25" s="37"/>
    </row>
    <row r="28" spans="1:5" x14ac:dyDescent="0.25">
      <c r="B28" s="37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workbookViewId="0">
      <selection activeCell="B9" sqref="B9"/>
    </sheetView>
  </sheetViews>
  <sheetFormatPr defaultColWidth="9.140625" defaultRowHeight="15.75" x14ac:dyDescent="0.25"/>
  <cols>
    <col min="1" max="1" width="50.140625" style="16" customWidth="1"/>
    <col min="2" max="2" width="22.28515625" style="16" customWidth="1"/>
    <col min="3" max="3" width="20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9" t="s">
        <v>28</v>
      </c>
      <c r="B1" s="39"/>
      <c r="C1" s="39"/>
      <c r="D1" s="39"/>
      <c r="E1" s="39"/>
    </row>
    <row r="2" spans="1:5" x14ac:dyDescent="0.25">
      <c r="A2" s="39" t="str">
        <f>МР!A2</f>
        <v xml:space="preserve"> на 01.10.2024</v>
      </c>
      <c r="B2" s="39"/>
      <c r="C2" s="39"/>
      <c r="D2" s="39"/>
      <c r="E2" s="39"/>
    </row>
    <row r="3" spans="1:5" x14ac:dyDescent="0.25">
      <c r="E3" s="32" t="str">
        <f>Чиньяворык!E3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9053187</v>
      </c>
      <c r="C5" s="20">
        <f>SUM(C6:C7)</f>
        <v>6428020.6200000001</v>
      </c>
      <c r="D5" s="20">
        <f t="shared" ref="D5:D14" si="0">C5*100/B5</f>
        <v>71.00284816827488</v>
      </c>
      <c r="E5" s="20">
        <f>SUM(E6:E7)</f>
        <v>100</v>
      </c>
    </row>
    <row r="6" spans="1:5" x14ac:dyDescent="0.25">
      <c r="A6" s="22" t="s">
        <v>0</v>
      </c>
      <c r="B6" s="29">
        <v>175500</v>
      </c>
      <c r="C6" s="29">
        <v>246420.92</v>
      </c>
      <c r="D6" s="24">
        <f t="shared" si="0"/>
        <v>140.41078062678062</v>
      </c>
      <c r="E6" s="24">
        <f>C6*100/C5</f>
        <v>3.833542774167392</v>
      </c>
    </row>
    <row r="7" spans="1:5" x14ac:dyDescent="0.25">
      <c r="A7" s="22" t="s">
        <v>1</v>
      </c>
      <c r="B7" s="30">
        <v>8877687</v>
      </c>
      <c r="C7" s="30">
        <v>6181599.7000000002</v>
      </c>
      <c r="D7" s="24">
        <f t="shared" si="0"/>
        <v>69.630746161697303</v>
      </c>
      <c r="E7" s="24">
        <f>C7*100/C5</f>
        <v>96.166457225832602</v>
      </c>
    </row>
    <row r="8" spans="1:5" s="21" customFormat="1" x14ac:dyDescent="0.25">
      <c r="A8" s="19" t="s">
        <v>12</v>
      </c>
      <c r="B8" s="20">
        <f>SUM(B9:B14)</f>
        <v>9054437</v>
      </c>
      <c r="C8" s="20">
        <f>SUM(C9:C14)</f>
        <v>4650857.8900000006</v>
      </c>
      <c r="D8" s="20">
        <f t="shared" si="0"/>
        <v>51.365511627061963</v>
      </c>
      <c r="E8" s="20">
        <f>SUM(E9:E14)</f>
        <v>100</v>
      </c>
    </row>
    <row r="9" spans="1:5" x14ac:dyDescent="0.25">
      <c r="A9" s="25" t="s">
        <v>5</v>
      </c>
      <c r="B9" s="23">
        <v>2603042.79</v>
      </c>
      <c r="C9" s="23">
        <v>1594485.23</v>
      </c>
      <c r="D9" s="24">
        <f t="shared" si="0"/>
        <v>61.254668425946235</v>
      </c>
      <c r="E9" s="24">
        <f>C9*100/C8</f>
        <v>34.283679865350599</v>
      </c>
    </row>
    <row r="10" spans="1:5" ht="31.5" customHeight="1" x14ac:dyDescent="0.25">
      <c r="A10" s="25" t="s">
        <v>13</v>
      </c>
      <c r="B10" s="23">
        <v>12000</v>
      </c>
      <c r="C10" s="23">
        <v>9000</v>
      </c>
      <c r="D10" s="24">
        <f t="shared" si="0"/>
        <v>75</v>
      </c>
      <c r="E10" s="24">
        <f>C10*100/C8</f>
        <v>0.19351268546285336</v>
      </c>
    </row>
    <row r="11" spans="1:5" x14ac:dyDescent="0.25">
      <c r="A11" s="25" t="s">
        <v>6</v>
      </c>
      <c r="B11" s="23">
        <v>954039</v>
      </c>
      <c r="C11" s="23">
        <v>41786.51</v>
      </c>
      <c r="D11" s="24">
        <f t="shared" si="0"/>
        <v>4.3799582616643553</v>
      </c>
      <c r="E11" s="24">
        <f>C11*100/C8</f>
        <v>0.89846886291337524</v>
      </c>
    </row>
    <row r="12" spans="1:5" x14ac:dyDescent="0.25">
      <c r="A12" s="25" t="s">
        <v>7</v>
      </c>
      <c r="B12" s="23">
        <v>5137487</v>
      </c>
      <c r="C12" s="23">
        <v>2795532.87</v>
      </c>
      <c r="D12" s="24">
        <f t="shared" si="0"/>
        <v>54.414402800435312</v>
      </c>
      <c r="E12" s="24">
        <f>C12*100/C8</f>
        <v>60.107896997041969</v>
      </c>
    </row>
    <row r="13" spans="1:5" ht="17.25" customHeight="1" x14ac:dyDescent="0.25">
      <c r="A13" s="25" t="s">
        <v>29</v>
      </c>
      <c r="B13" s="23">
        <v>47786.21</v>
      </c>
      <c r="C13" s="23">
        <v>10000</v>
      </c>
      <c r="D13" s="24">
        <f t="shared" si="0"/>
        <v>20.92653926729071</v>
      </c>
      <c r="E13" s="24">
        <f>C13*100/C8</f>
        <v>0.21501409495872598</v>
      </c>
    </row>
    <row r="14" spans="1:5" x14ac:dyDescent="0.25">
      <c r="A14" s="25" t="s">
        <v>10</v>
      </c>
      <c r="B14" s="23">
        <v>300082</v>
      </c>
      <c r="C14" s="23">
        <v>200053.28</v>
      </c>
      <c r="D14" s="24">
        <f t="shared" si="0"/>
        <v>66.666204570750665</v>
      </c>
      <c r="E14" s="24">
        <f>C14*100/C8</f>
        <v>4.3014274942724597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B14" sqref="B14:C14"/>
    </sheetView>
  </sheetViews>
  <sheetFormatPr defaultColWidth="9.140625" defaultRowHeight="15.75" x14ac:dyDescent="0.25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8" t="s">
        <v>19</v>
      </c>
      <c r="B1" s="38"/>
      <c r="C1" s="38"/>
      <c r="D1" s="38"/>
      <c r="E1" s="38"/>
    </row>
    <row r="2" spans="1:5" x14ac:dyDescent="0.25">
      <c r="A2" s="38" t="str">
        <f>МР!A2</f>
        <v xml:space="preserve"> на 01.10.2024</v>
      </c>
      <c r="B2" s="38"/>
      <c r="C2" s="38"/>
      <c r="D2" s="38"/>
      <c r="E2" s="38"/>
    </row>
    <row r="3" spans="1:5" x14ac:dyDescent="0.25">
      <c r="E3" s="31" t="str">
        <f>МР!E3</f>
        <v>Ед.изм: рубль</v>
      </c>
    </row>
    <row r="4" spans="1:5" s="13" customFormat="1" ht="79.5" customHeight="1" x14ac:dyDescent="0.25">
      <c r="A4" s="2" t="str">
        <f>МР!A4</f>
        <v>Наименование</v>
      </c>
      <c r="B4" s="2" t="str">
        <f>МР!B4</f>
        <v>Бюджетные назначения</v>
      </c>
      <c r="C4" s="2" t="str">
        <f>МР!C4</f>
        <v>Исполнено</v>
      </c>
      <c r="D4" s="2" t="str">
        <f>МР!D4</f>
        <v>% исполнения к годовому плану</v>
      </c>
      <c r="E4" s="2" t="str">
        <f>МР!E4</f>
        <v>Удельный вес к итоговым показателям</v>
      </c>
    </row>
    <row r="5" spans="1:5" x14ac:dyDescent="0.25">
      <c r="A5" s="14" t="s">
        <v>4</v>
      </c>
      <c r="B5" s="5">
        <f>SUM(B6:B7)</f>
        <v>53895583</v>
      </c>
      <c r="C5" s="5">
        <f>SUM(C6:C7)</f>
        <v>41765421.219999999</v>
      </c>
      <c r="D5" s="5">
        <f>C5*100/B5</f>
        <v>77.493217245650726</v>
      </c>
      <c r="E5" s="5">
        <f>SUM(E6:E7)</f>
        <v>100</v>
      </c>
    </row>
    <row r="6" spans="1:5" x14ac:dyDescent="0.25">
      <c r="A6" s="15" t="s">
        <v>0</v>
      </c>
      <c r="B6" s="8">
        <v>40042100</v>
      </c>
      <c r="C6" s="8">
        <v>29641180.859999999</v>
      </c>
      <c r="D6" s="9">
        <f>C6*100/B6</f>
        <v>74.025040794563722</v>
      </c>
      <c r="E6" s="9">
        <f>C6*100/C5</f>
        <v>70.970625924888012</v>
      </c>
    </row>
    <row r="7" spans="1:5" x14ac:dyDescent="0.25">
      <c r="A7" s="15" t="s">
        <v>1</v>
      </c>
      <c r="B7" s="8">
        <v>13853483</v>
      </c>
      <c r="C7" s="8">
        <v>12124240.359999999</v>
      </c>
      <c r="D7" s="9">
        <f>C7*100/B7</f>
        <v>87.517632641553035</v>
      </c>
      <c r="E7" s="9">
        <f>C7*100/C5</f>
        <v>29.029374075111985</v>
      </c>
    </row>
    <row r="8" spans="1:5" x14ac:dyDescent="0.25">
      <c r="A8" s="14" t="s">
        <v>12</v>
      </c>
      <c r="B8" s="5">
        <f>SUM(B9:B14)</f>
        <v>56590561.579999998</v>
      </c>
      <c r="C8" s="5">
        <f>SUM(C9:C14)</f>
        <v>43277769.959999993</v>
      </c>
      <c r="D8" s="5">
        <f>C8*100/B8</f>
        <v>76.475243842243543</v>
      </c>
      <c r="E8" s="5">
        <f>SUM(E9:E14)</f>
        <v>100</v>
      </c>
    </row>
    <row r="9" spans="1:5" x14ac:dyDescent="0.25">
      <c r="A9" s="10" t="s">
        <v>5</v>
      </c>
      <c r="B9" s="8">
        <v>48998900.68</v>
      </c>
      <c r="C9" s="8">
        <v>37725863.409999996</v>
      </c>
      <c r="D9" s="9">
        <f>C9*100/B9</f>
        <v>76.993285331804699</v>
      </c>
      <c r="E9" s="9">
        <f>C9*100/C8</f>
        <v>87.171458799445034</v>
      </c>
    </row>
    <row r="10" spans="1:5" ht="31.5" x14ac:dyDescent="0.25">
      <c r="A10" s="10" t="s">
        <v>13</v>
      </c>
      <c r="B10" s="8">
        <v>50000</v>
      </c>
      <c r="C10" s="8">
        <v>10092.799999999999</v>
      </c>
      <c r="D10" s="9">
        <f>C10*100/B9</f>
        <v>2.0598013138934772E-2</v>
      </c>
      <c r="E10" s="9">
        <f>C10*100/C8</f>
        <v>2.3320979822501003E-2</v>
      </c>
    </row>
    <row r="11" spans="1:5" ht="19.5" customHeight="1" x14ac:dyDescent="0.25">
      <c r="A11" s="10" t="s">
        <v>6</v>
      </c>
      <c r="B11" s="8">
        <v>5804575.9000000004</v>
      </c>
      <c r="C11" s="8">
        <v>3989000</v>
      </c>
      <c r="D11" s="9">
        <f>C11*100/B9</f>
        <v>8.140998970673234</v>
      </c>
      <c r="E11" s="9">
        <f>C11*100/C8</f>
        <v>9.2172032054490831</v>
      </c>
    </row>
    <row r="12" spans="1:5" ht="15" customHeight="1" x14ac:dyDescent="0.25">
      <c r="A12" s="10" t="s">
        <v>7</v>
      </c>
      <c r="B12" s="8">
        <v>1000000</v>
      </c>
      <c r="C12" s="8">
        <v>1000000</v>
      </c>
      <c r="D12" s="9">
        <f>C12*100/B10</f>
        <v>2000</v>
      </c>
      <c r="E12" s="9">
        <f>C12*100/C8</f>
        <v>2.3106551028952329</v>
      </c>
    </row>
    <row r="13" spans="1:5" x14ac:dyDescent="0.25">
      <c r="A13" s="15" t="s">
        <v>29</v>
      </c>
      <c r="B13" s="34">
        <v>0</v>
      </c>
      <c r="C13" s="34">
        <v>0</v>
      </c>
      <c r="D13" s="9">
        <f t="shared" ref="D13:D14" si="0">C13*100/B11</f>
        <v>0</v>
      </c>
      <c r="E13" s="9">
        <f>C13*100/C8</f>
        <v>0</v>
      </c>
    </row>
    <row r="14" spans="1:5" x14ac:dyDescent="0.25">
      <c r="A14" s="15" t="s">
        <v>10</v>
      </c>
      <c r="B14" s="34">
        <v>737085</v>
      </c>
      <c r="C14" s="34">
        <v>552813.75</v>
      </c>
      <c r="D14" s="9">
        <f t="shared" si="0"/>
        <v>55.281374999999997</v>
      </c>
      <c r="E14" s="9">
        <f>C14*100/C8</f>
        <v>1.2773619123881494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5"/>
  <sheetViews>
    <sheetView zoomScaleNormal="100" zoomScaleSheetLayoutView="120" workbookViewId="0">
      <selection activeCell="C8" sqref="B8:C8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9" t="s">
        <v>20</v>
      </c>
      <c r="B1" s="39"/>
      <c r="C1" s="39"/>
      <c r="D1" s="39"/>
      <c r="E1" s="39"/>
    </row>
    <row r="2" spans="1:5" x14ac:dyDescent="0.25">
      <c r="A2" s="39" t="str">
        <f>МР!A2</f>
        <v xml:space="preserve"> на 01.10.2024</v>
      </c>
      <c r="B2" s="39"/>
      <c r="C2" s="39"/>
      <c r="D2" s="39"/>
      <c r="E2" s="39"/>
    </row>
    <row r="3" spans="1:5" x14ac:dyDescent="0.25">
      <c r="E3" s="32" t="str">
        <f>Емва!E3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32532843</v>
      </c>
      <c r="C5" s="20">
        <f>SUM(C6:C7)</f>
        <v>26972291.420000002</v>
      </c>
      <c r="D5" s="20">
        <f t="shared" ref="D5:D14" si="0">C5*100/B5</f>
        <v>82.907883027622276</v>
      </c>
      <c r="E5" s="20">
        <v>100</v>
      </c>
    </row>
    <row r="6" spans="1:5" x14ac:dyDescent="0.25">
      <c r="A6" s="22" t="s">
        <v>0</v>
      </c>
      <c r="B6" s="23">
        <v>20396100</v>
      </c>
      <c r="C6" s="23">
        <v>15186816.08</v>
      </c>
      <c r="D6" s="24">
        <f t="shared" si="0"/>
        <v>74.459411750285597</v>
      </c>
      <c r="E6" s="24">
        <f>C6*100/C5</f>
        <v>56.305249871128666</v>
      </c>
    </row>
    <row r="7" spans="1:5" x14ac:dyDescent="0.25">
      <c r="A7" s="22" t="s">
        <v>1</v>
      </c>
      <c r="B7" s="23">
        <v>12136743</v>
      </c>
      <c r="C7" s="23">
        <v>11785475.34</v>
      </c>
      <c r="D7" s="24">
        <f t="shared" si="0"/>
        <v>97.105750200033071</v>
      </c>
      <c r="E7" s="24">
        <f>C7*100/C5</f>
        <v>43.694750128871327</v>
      </c>
    </row>
    <row r="8" spans="1:5" s="21" customFormat="1" x14ac:dyDescent="0.25">
      <c r="A8" s="19" t="s">
        <v>12</v>
      </c>
      <c r="B8" s="20">
        <f>SUM(B9:B15)</f>
        <v>33557842.07</v>
      </c>
      <c r="C8" s="20">
        <f>SUM(C9:C15)</f>
        <v>14587440.15</v>
      </c>
      <c r="D8" s="20">
        <f t="shared" si="0"/>
        <v>43.469541693328551</v>
      </c>
      <c r="E8" s="20">
        <f>SUM(E9:E15)</f>
        <v>100</v>
      </c>
    </row>
    <row r="9" spans="1:5" x14ac:dyDescent="0.25">
      <c r="A9" s="25" t="s">
        <v>5</v>
      </c>
      <c r="B9" s="23">
        <v>16246333</v>
      </c>
      <c r="C9" s="23">
        <v>5122739</v>
      </c>
      <c r="D9" s="24">
        <f t="shared" si="0"/>
        <v>31.531663175930223</v>
      </c>
      <c r="E9" s="24">
        <f>C9*100/C8</f>
        <v>35.117463703869937</v>
      </c>
    </row>
    <row r="10" spans="1:5" ht="31.5" customHeight="1" x14ac:dyDescent="0.25">
      <c r="A10" s="25" t="s">
        <v>13</v>
      </c>
      <c r="B10" s="23">
        <v>13200</v>
      </c>
      <c r="C10" s="23">
        <v>9900</v>
      </c>
      <c r="D10" s="24">
        <f t="shared" si="0"/>
        <v>75</v>
      </c>
      <c r="E10" s="24">
        <f>C10*100/C8</f>
        <v>6.7866602352435357E-2</v>
      </c>
    </row>
    <row r="11" spans="1:5" x14ac:dyDescent="0.25">
      <c r="A11" s="25" t="s">
        <v>6</v>
      </c>
      <c r="B11" s="23">
        <v>2378838.0699999998</v>
      </c>
      <c r="C11" s="23">
        <v>1485989</v>
      </c>
      <c r="D11" s="24">
        <f t="shared" si="0"/>
        <v>62.467009366467728</v>
      </c>
      <c r="E11" s="24">
        <f>C11*100/C8</f>
        <v>10.186770157888189</v>
      </c>
    </row>
    <row r="12" spans="1:5" x14ac:dyDescent="0.25">
      <c r="A12" s="25" t="s">
        <v>7</v>
      </c>
      <c r="B12" s="23">
        <v>6374547</v>
      </c>
      <c r="C12" s="23">
        <v>2711574.82</v>
      </c>
      <c r="D12" s="24">
        <f t="shared" si="0"/>
        <v>42.537529647204735</v>
      </c>
      <c r="E12" s="24">
        <f>C12*100/C8</f>
        <v>18.588421217961262</v>
      </c>
    </row>
    <row r="13" spans="1:5" x14ac:dyDescent="0.25">
      <c r="A13" s="25" t="s">
        <v>29</v>
      </c>
      <c r="B13" s="23"/>
      <c r="C13" s="23"/>
      <c r="D13" s="24" t="e">
        <f t="shared" si="0"/>
        <v>#DIV/0!</v>
      </c>
      <c r="E13" s="24">
        <f>C13*100/C8</f>
        <v>0</v>
      </c>
    </row>
    <row r="14" spans="1:5" x14ac:dyDescent="0.25">
      <c r="A14" s="25" t="s">
        <v>10</v>
      </c>
      <c r="B14" s="23">
        <v>125124</v>
      </c>
      <c r="C14" s="23">
        <v>93837.33</v>
      </c>
      <c r="D14" s="24">
        <f t="shared" si="0"/>
        <v>74.995468495252709</v>
      </c>
      <c r="E14" s="24">
        <f>C14*100/C8</f>
        <v>0.64327482433578309</v>
      </c>
    </row>
    <row r="15" spans="1:5" x14ac:dyDescent="0.25">
      <c r="A15" s="22" t="s">
        <v>11</v>
      </c>
      <c r="B15" s="35">
        <v>8419800</v>
      </c>
      <c r="C15" s="35">
        <v>5163400</v>
      </c>
      <c r="D15" s="24">
        <f t="shared" ref="D15" si="1">C15*100/B15</f>
        <v>61.324497018931567</v>
      </c>
      <c r="E15" s="24">
        <f>C15*100/C8</f>
        <v>35.396203493592395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5"/>
  <sheetViews>
    <sheetView zoomScaleNormal="100" zoomScaleSheetLayoutView="120" workbookViewId="0">
      <selection activeCell="C8" sqref="B8:C8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9" t="s">
        <v>21</v>
      </c>
      <c r="B1" s="39"/>
      <c r="C1" s="39"/>
      <c r="D1" s="39"/>
      <c r="E1" s="39"/>
    </row>
    <row r="2" spans="1:5" x14ac:dyDescent="0.25">
      <c r="A2" s="39" t="str">
        <f>МР!A2</f>
        <v xml:space="preserve"> на 01.10.2024</v>
      </c>
      <c r="B2" s="39"/>
      <c r="C2" s="39"/>
      <c r="D2" s="39"/>
      <c r="E2" s="39"/>
    </row>
    <row r="3" spans="1:5" x14ac:dyDescent="0.25">
      <c r="E3" s="32" t="str">
        <f>Синдор!E3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9967639</v>
      </c>
      <c r="C5" s="20">
        <f>SUM(C6:C7)</f>
        <v>7671559.4700000007</v>
      </c>
      <c r="D5" s="20">
        <f t="shared" ref="D5:D10" si="0">C5*100/B5</f>
        <v>76.964660036343631</v>
      </c>
      <c r="E5" s="20">
        <v>100</v>
      </c>
    </row>
    <row r="6" spans="1:5" x14ac:dyDescent="0.25">
      <c r="A6" s="22" t="s">
        <v>0</v>
      </c>
      <c r="B6" s="23">
        <v>251880</v>
      </c>
      <c r="C6" s="23">
        <v>186955.36</v>
      </c>
      <c r="D6" s="24">
        <f t="shared" si="0"/>
        <v>74.223979672860096</v>
      </c>
      <c r="E6" s="24">
        <f>C6*100/C5</f>
        <v>2.4369929051726427</v>
      </c>
    </row>
    <row r="7" spans="1:5" x14ac:dyDescent="0.25">
      <c r="A7" s="22" t="s">
        <v>1</v>
      </c>
      <c r="B7" s="23">
        <v>9715759</v>
      </c>
      <c r="C7" s="23">
        <v>7484604.1100000003</v>
      </c>
      <c r="D7" s="24">
        <f t="shared" si="0"/>
        <v>77.035711877991204</v>
      </c>
      <c r="E7" s="24">
        <f>C7*100/C5</f>
        <v>97.563007094827356</v>
      </c>
    </row>
    <row r="8" spans="1:5" x14ac:dyDescent="0.25">
      <c r="A8" s="19" t="s">
        <v>12</v>
      </c>
      <c r="B8" s="20">
        <f>SUM(B9:B13)</f>
        <v>9987154.0800000001</v>
      </c>
      <c r="C8" s="20">
        <f>SUM(C9:C13)</f>
        <v>6813990.79</v>
      </c>
      <c r="D8" s="20">
        <f t="shared" si="0"/>
        <v>68.227552468080077</v>
      </c>
      <c r="E8" s="20">
        <v>100</v>
      </c>
    </row>
    <row r="9" spans="1:5" x14ac:dyDescent="0.25">
      <c r="A9" s="25" t="s">
        <v>5</v>
      </c>
      <c r="B9" s="23">
        <v>3656828</v>
      </c>
      <c r="C9" s="23">
        <v>1695057.57</v>
      </c>
      <c r="D9" s="24">
        <f t="shared" si="0"/>
        <v>46.353221152321083</v>
      </c>
      <c r="E9" s="24">
        <f>C9*100/C8</f>
        <v>24.87613532568335</v>
      </c>
    </row>
    <row r="10" spans="1:5" ht="30.75" customHeight="1" x14ac:dyDescent="0.25">
      <c r="A10" s="25" t="s">
        <v>13</v>
      </c>
      <c r="B10" s="23">
        <v>12000</v>
      </c>
      <c r="C10" s="23">
        <v>9000</v>
      </c>
      <c r="D10" s="24">
        <f t="shared" si="0"/>
        <v>75</v>
      </c>
      <c r="E10" s="24">
        <f>C10*100/C8</f>
        <v>0.13208118821070494</v>
      </c>
    </row>
    <row r="11" spans="1:5" x14ac:dyDescent="0.25">
      <c r="A11" s="25" t="s">
        <v>7</v>
      </c>
      <c r="B11" s="23">
        <v>6229963.0800000001</v>
      </c>
      <c r="C11" s="23">
        <v>5041161.42</v>
      </c>
      <c r="D11" s="24">
        <f>C11*100/B11</f>
        <v>80.917998313402521</v>
      </c>
      <c r="E11" s="24">
        <f>C11*100/C8</f>
        <v>73.982510035062731</v>
      </c>
    </row>
    <row r="12" spans="1:5" x14ac:dyDescent="0.25">
      <c r="A12" s="25" t="s">
        <v>29</v>
      </c>
      <c r="B12" s="23">
        <v>10000</v>
      </c>
      <c r="C12" s="23">
        <v>10000</v>
      </c>
      <c r="D12" s="24">
        <f>C12*100/B12</f>
        <v>100</v>
      </c>
      <c r="E12" s="24">
        <f>C12*100/C8</f>
        <v>0.14675687578967214</v>
      </c>
    </row>
    <row r="13" spans="1:5" x14ac:dyDescent="0.25">
      <c r="A13" s="25" t="s">
        <v>10</v>
      </c>
      <c r="B13" s="23">
        <v>78363</v>
      </c>
      <c r="C13" s="23">
        <v>58771.8</v>
      </c>
      <c r="D13" s="24">
        <f>C13*100/B13</f>
        <v>74.999425749397034</v>
      </c>
      <c r="E13" s="24">
        <f>C13*100/C8</f>
        <v>0.8625165752535453</v>
      </c>
    </row>
    <row r="15" spans="1:5" x14ac:dyDescent="0.25">
      <c r="B15" s="36"/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C8" sqref="B8:C8"/>
    </sheetView>
  </sheetViews>
  <sheetFormatPr defaultColWidth="9.140625" defaultRowHeight="15.75" x14ac:dyDescent="0.25"/>
  <cols>
    <col min="1" max="1" width="50.140625" style="16" customWidth="1"/>
    <col min="2" max="3" width="20.5703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ht="21" customHeight="1" x14ac:dyDescent="0.25">
      <c r="A1" s="39" t="s">
        <v>22</v>
      </c>
      <c r="B1" s="39"/>
      <c r="C1" s="39"/>
      <c r="D1" s="39"/>
      <c r="E1" s="39"/>
    </row>
    <row r="2" spans="1:5" ht="14.25" customHeight="1" x14ac:dyDescent="0.25">
      <c r="A2" s="39" t="str">
        <f>МР!A2</f>
        <v xml:space="preserve"> на 01.10.2024</v>
      </c>
      <c r="B2" s="39"/>
      <c r="C2" s="39"/>
      <c r="D2" s="39"/>
      <c r="E2" s="39"/>
    </row>
    <row r="3" spans="1:5" x14ac:dyDescent="0.25">
      <c r="E3" s="32" t="str">
        <f>МР!E3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6002704</v>
      </c>
      <c r="C5" s="20">
        <f>SUM(C6:C7)</f>
        <v>5083603.71</v>
      </c>
      <c r="D5" s="20">
        <f t="shared" ref="D5:D14" si="0">C5*100/B5</f>
        <v>84.688562187973957</v>
      </c>
      <c r="E5" s="20">
        <f>SUM(E6:E7)</f>
        <v>100</v>
      </c>
    </row>
    <row r="6" spans="1:5" x14ac:dyDescent="0.25">
      <c r="A6" s="22" t="s">
        <v>0</v>
      </c>
      <c r="B6" s="23">
        <v>49388</v>
      </c>
      <c r="C6" s="23">
        <v>26849.21</v>
      </c>
      <c r="D6" s="24">
        <f t="shared" si="0"/>
        <v>54.363833319834775</v>
      </c>
      <c r="E6" s="24">
        <f>C6*100/C5</f>
        <v>0.52815308847117037</v>
      </c>
    </row>
    <row r="7" spans="1:5" x14ac:dyDescent="0.25">
      <c r="A7" s="22" t="s">
        <v>1</v>
      </c>
      <c r="B7" s="23">
        <v>5953316</v>
      </c>
      <c r="C7" s="23">
        <v>5056754.5</v>
      </c>
      <c r="D7" s="24">
        <f t="shared" si="0"/>
        <v>84.940132524462001</v>
      </c>
      <c r="E7" s="24">
        <f>C7*100/C5</f>
        <v>99.471846911528829</v>
      </c>
    </row>
    <row r="8" spans="1:5" x14ac:dyDescent="0.25">
      <c r="A8" s="19" t="s">
        <v>12</v>
      </c>
      <c r="B8" s="20">
        <f>SUM(B9:B14)</f>
        <v>6003804</v>
      </c>
      <c r="C8" s="20">
        <f>SUM(C9:C14)</f>
        <v>3996571.3600000003</v>
      </c>
      <c r="D8" s="20">
        <f t="shared" si="0"/>
        <v>66.567318986429285</v>
      </c>
      <c r="E8" s="20">
        <f>SUM(E9:E14)</f>
        <v>100</v>
      </c>
    </row>
    <row r="9" spans="1:5" x14ac:dyDescent="0.25">
      <c r="A9" s="25" t="s">
        <v>5</v>
      </c>
      <c r="B9" s="23">
        <v>1858060</v>
      </c>
      <c r="C9" s="23">
        <v>1190285.99</v>
      </c>
      <c r="D9" s="24">
        <f t="shared" si="0"/>
        <v>64.060686414862815</v>
      </c>
      <c r="E9" s="24">
        <f>C9*100/C8</f>
        <v>29.782678270506345</v>
      </c>
    </row>
    <row r="10" spans="1:5" ht="31.5" customHeight="1" x14ac:dyDescent="0.25">
      <c r="A10" s="25" t="s">
        <v>13</v>
      </c>
      <c r="B10" s="23">
        <v>12000</v>
      </c>
      <c r="C10" s="23">
        <v>7000</v>
      </c>
      <c r="D10" s="24">
        <f t="shared" si="0"/>
        <v>58.333333333333336</v>
      </c>
      <c r="E10" s="24">
        <f>C10*100/C8</f>
        <v>0.17515013168687671</v>
      </c>
    </row>
    <row r="11" spans="1:5" x14ac:dyDescent="0.25">
      <c r="A11" s="25" t="s">
        <v>6</v>
      </c>
      <c r="B11" s="23">
        <v>50000</v>
      </c>
      <c r="C11" s="23">
        <v>50000</v>
      </c>
      <c r="D11" s="24">
        <f t="shared" si="0"/>
        <v>100</v>
      </c>
      <c r="E11" s="24">
        <f>C11*100/C8</f>
        <v>1.2510723691919765</v>
      </c>
    </row>
    <row r="12" spans="1:5" x14ac:dyDescent="0.25">
      <c r="A12" s="25" t="s">
        <v>7</v>
      </c>
      <c r="B12" s="23">
        <v>2195113</v>
      </c>
      <c r="C12" s="23">
        <v>945137.54</v>
      </c>
      <c r="D12" s="24">
        <f t="shared" si="0"/>
        <v>43.056441285710576</v>
      </c>
      <c r="E12" s="24">
        <f>C12*100/C8</f>
        <v>23.648709227601529</v>
      </c>
    </row>
    <row r="13" spans="1:5" ht="18" customHeight="1" x14ac:dyDescent="0.25">
      <c r="A13" s="25" t="s">
        <v>29</v>
      </c>
      <c r="B13" s="23">
        <v>1550700</v>
      </c>
      <c r="C13" s="23">
        <v>1550700</v>
      </c>
      <c r="D13" s="24">
        <f t="shared" si="0"/>
        <v>100</v>
      </c>
      <c r="E13" s="24">
        <f>C13*100/C8</f>
        <v>38.800758458119958</v>
      </c>
    </row>
    <row r="14" spans="1:5" x14ac:dyDescent="0.25">
      <c r="A14" s="25" t="s">
        <v>10</v>
      </c>
      <c r="B14" s="23">
        <v>337931</v>
      </c>
      <c r="C14" s="23">
        <v>253447.83</v>
      </c>
      <c r="D14" s="24">
        <f t="shared" si="0"/>
        <v>74.999875714273031</v>
      </c>
      <c r="E14" s="24">
        <f>C14*100/C8</f>
        <v>6.3416315428933059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C8" sqref="B8:C8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7.42578125" style="16" customWidth="1"/>
    <col min="5" max="5" width="17.140625" style="16" customWidth="1"/>
    <col min="6" max="16384" width="9.140625" style="16"/>
  </cols>
  <sheetData>
    <row r="1" spans="1:5" ht="23.25" customHeight="1" x14ac:dyDescent="0.25">
      <c r="A1" s="39" t="s">
        <v>23</v>
      </c>
      <c r="B1" s="39"/>
      <c r="C1" s="39"/>
      <c r="D1" s="39"/>
      <c r="E1" s="39"/>
    </row>
    <row r="2" spans="1:5" x14ac:dyDescent="0.25">
      <c r="A2" s="39" t="str">
        <f>МР!A2</f>
        <v xml:space="preserve"> на 01.10.2024</v>
      </c>
      <c r="B2" s="39"/>
      <c r="C2" s="39"/>
      <c r="D2" s="39"/>
      <c r="E2" s="39"/>
    </row>
    <row r="3" spans="1:5" x14ac:dyDescent="0.25">
      <c r="E3" s="32" t="str">
        <f>Мещура!E3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7">
        <f>SUM(B6:B7)</f>
        <v>3628920</v>
      </c>
      <c r="C5" s="27">
        <f>SUM(C6:C7)</f>
        <v>2597195.08</v>
      </c>
      <c r="D5" s="27">
        <f t="shared" ref="D5:D14" si="0">C5*100/B5</f>
        <v>71.569367194647441</v>
      </c>
      <c r="E5" s="27">
        <f>SUM(E6:E7)</f>
        <v>100</v>
      </c>
    </row>
    <row r="6" spans="1:5" x14ac:dyDescent="0.25">
      <c r="A6" s="22" t="s">
        <v>0</v>
      </c>
      <c r="B6" s="23">
        <v>648000</v>
      </c>
      <c r="C6" s="23">
        <v>210274.19</v>
      </c>
      <c r="D6" s="28">
        <f t="shared" si="0"/>
        <v>32.449720679012344</v>
      </c>
      <c r="E6" s="28">
        <f>C6*100/C5</f>
        <v>8.0962031546740807</v>
      </c>
    </row>
    <row r="7" spans="1:5" x14ac:dyDescent="0.25">
      <c r="A7" s="22" t="s">
        <v>1</v>
      </c>
      <c r="B7" s="23">
        <v>2980920</v>
      </c>
      <c r="C7" s="23">
        <v>2386920.89</v>
      </c>
      <c r="D7" s="28">
        <f t="shared" si="0"/>
        <v>80.073295828133595</v>
      </c>
      <c r="E7" s="28">
        <f>C7*100/C5</f>
        <v>91.903796845325914</v>
      </c>
    </row>
    <row r="8" spans="1:5" x14ac:dyDescent="0.25">
      <c r="A8" s="19" t="s">
        <v>12</v>
      </c>
      <c r="B8" s="27">
        <f>SUM(B9:B14)</f>
        <v>3630318</v>
      </c>
      <c r="C8" s="27">
        <f>SUM(C9:C14)</f>
        <v>2518406.9499999997</v>
      </c>
      <c r="D8" s="27">
        <f t="shared" si="0"/>
        <v>69.371524753478894</v>
      </c>
      <c r="E8" s="27">
        <f>SUM(E9:E14)</f>
        <v>100</v>
      </c>
    </row>
    <row r="9" spans="1:5" x14ac:dyDescent="0.25">
      <c r="A9" s="25" t="s">
        <v>5</v>
      </c>
      <c r="B9" s="23">
        <v>2870394.77</v>
      </c>
      <c r="C9" s="23">
        <v>2114290.7999999998</v>
      </c>
      <c r="D9" s="28">
        <f t="shared" si="0"/>
        <v>73.658537219255024</v>
      </c>
      <c r="E9" s="28">
        <f>C9*100/C8</f>
        <v>83.953500843062713</v>
      </c>
    </row>
    <row r="10" spans="1:5" ht="31.5" hidden="1" x14ac:dyDescent="0.25">
      <c r="A10" s="25" t="s">
        <v>13</v>
      </c>
      <c r="B10" s="23">
        <v>0</v>
      </c>
      <c r="C10" s="23">
        <v>0</v>
      </c>
      <c r="D10" s="28" t="e">
        <f t="shared" si="0"/>
        <v>#DIV/0!</v>
      </c>
      <c r="E10" s="28">
        <f>C10*100/C8</f>
        <v>0</v>
      </c>
    </row>
    <row r="11" spans="1:5" x14ac:dyDescent="0.25">
      <c r="A11" s="25" t="s">
        <v>7</v>
      </c>
      <c r="B11" s="23">
        <v>759923.23</v>
      </c>
      <c r="C11" s="23">
        <v>404116.15</v>
      </c>
      <c r="D11" s="28">
        <f t="shared" si="0"/>
        <v>53.178549364782548</v>
      </c>
      <c r="E11" s="28">
        <f>C11*100/C8</f>
        <v>16.046499156937287</v>
      </c>
    </row>
    <row r="12" spans="1:5" hidden="1" x14ac:dyDescent="0.25">
      <c r="A12" s="25" t="s">
        <v>29</v>
      </c>
      <c r="B12" s="23"/>
      <c r="C12" s="23"/>
      <c r="D12" s="28" t="e">
        <f t="shared" si="0"/>
        <v>#DIV/0!</v>
      </c>
      <c r="E12" s="28">
        <f>C12*100/C8</f>
        <v>0</v>
      </c>
    </row>
    <row r="13" spans="1:5" hidden="1" x14ac:dyDescent="0.25">
      <c r="A13" s="25" t="s">
        <v>11</v>
      </c>
      <c r="B13" s="23"/>
      <c r="C13" s="23"/>
      <c r="D13" s="28" t="e">
        <f t="shared" si="0"/>
        <v>#DIV/0!</v>
      </c>
      <c r="E13" s="28">
        <f>C13*100/C8</f>
        <v>0</v>
      </c>
    </row>
    <row r="14" spans="1:5" hidden="1" x14ac:dyDescent="0.25">
      <c r="A14" s="25" t="s">
        <v>10</v>
      </c>
      <c r="B14" s="23"/>
      <c r="C14" s="23"/>
      <c r="D14" s="28" t="e">
        <f t="shared" si="0"/>
        <v>#DIV/0!</v>
      </c>
      <c r="E14" s="28">
        <f>C14*100/C8</f>
        <v>0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5"/>
  <sheetViews>
    <sheetView zoomScaleNormal="100" zoomScaleSheetLayoutView="120" workbookViewId="0">
      <selection activeCell="C8" sqref="B8:C8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9" t="s">
        <v>24</v>
      </c>
      <c r="B1" s="39"/>
      <c r="C1" s="39"/>
      <c r="D1" s="39"/>
      <c r="E1" s="39"/>
    </row>
    <row r="2" spans="1:5" x14ac:dyDescent="0.25">
      <c r="A2" s="39" t="str">
        <f>МР!A2</f>
        <v xml:space="preserve"> на 01.10.2024</v>
      </c>
      <c r="B2" s="39"/>
      <c r="C2" s="39"/>
      <c r="D2" s="39"/>
      <c r="E2" s="39"/>
    </row>
    <row r="3" spans="1:5" x14ac:dyDescent="0.25">
      <c r="E3" s="32" t="str">
        <f>Серёгово!E3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12441765</v>
      </c>
      <c r="C5" s="20">
        <f>SUM(C6:C7)</f>
        <v>10429027.680000002</v>
      </c>
      <c r="D5" s="20">
        <f t="shared" ref="D5:D13" si="0">C5*100/B5</f>
        <v>83.822734796871671</v>
      </c>
      <c r="E5" s="20">
        <f>SUM(E6:E7)</f>
        <v>100</v>
      </c>
    </row>
    <row r="6" spans="1:5" x14ac:dyDescent="0.25">
      <c r="A6" s="22" t="s">
        <v>0</v>
      </c>
      <c r="B6" s="23">
        <v>210800</v>
      </c>
      <c r="C6" s="23">
        <v>175648.63</v>
      </c>
      <c r="D6" s="24">
        <f t="shared" si="0"/>
        <v>83.3247770398482</v>
      </c>
      <c r="E6" s="24">
        <f>C6*100/C5</f>
        <v>1.6842282462903577</v>
      </c>
    </row>
    <row r="7" spans="1:5" x14ac:dyDescent="0.25">
      <c r="A7" s="22" t="s">
        <v>1</v>
      </c>
      <c r="B7" s="23">
        <v>12230965</v>
      </c>
      <c r="C7" s="23">
        <v>10253379.050000001</v>
      </c>
      <c r="D7" s="24">
        <f t="shared" si="0"/>
        <v>83.831317071056958</v>
      </c>
      <c r="E7" s="24">
        <f>C7*100/C5</f>
        <v>98.31577175370964</v>
      </c>
    </row>
    <row r="8" spans="1:5" x14ac:dyDescent="0.25">
      <c r="A8" s="19" t="s">
        <v>12</v>
      </c>
      <c r="B8" s="20">
        <f>SUM(B9:B13)</f>
        <v>12653376.370000001</v>
      </c>
      <c r="C8" s="20">
        <f>SUM(C9:C13)</f>
        <v>7277127.2299999995</v>
      </c>
      <c r="D8" s="20">
        <f t="shared" si="0"/>
        <v>57.511347305320051</v>
      </c>
      <c r="E8" s="20">
        <f>SUM(E9:E13)</f>
        <v>100</v>
      </c>
    </row>
    <row r="9" spans="1:5" x14ac:dyDescent="0.25">
      <c r="A9" s="25" t="s">
        <v>5</v>
      </c>
      <c r="B9" s="23">
        <v>5034374.07</v>
      </c>
      <c r="C9" s="23">
        <v>2690323.25</v>
      </c>
      <c r="D9" s="24">
        <f t="shared" si="0"/>
        <v>53.43908125603388</v>
      </c>
      <c r="E9" s="24">
        <f>C9*100/C8</f>
        <v>36.969578309818836</v>
      </c>
    </row>
    <row r="10" spans="1:5" ht="30.75" customHeight="1" x14ac:dyDescent="0.25">
      <c r="A10" s="25" t="s">
        <v>13</v>
      </c>
      <c r="B10" s="23">
        <v>15600</v>
      </c>
      <c r="C10" s="23">
        <v>10400</v>
      </c>
      <c r="D10" s="24">
        <f t="shared" si="0"/>
        <v>66.666666666666671</v>
      </c>
      <c r="E10" s="24">
        <f>C10*100/C8</f>
        <v>0.14291353814903687</v>
      </c>
    </row>
    <row r="11" spans="1:5" ht="18.75" customHeight="1" x14ac:dyDescent="0.25">
      <c r="A11" s="25" t="s">
        <v>7</v>
      </c>
      <c r="B11" s="23">
        <v>6281276.2999999998</v>
      </c>
      <c r="C11" s="23">
        <v>3807309.69</v>
      </c>
      <c r="D11" s="24">
        <f t="shared" si="0"/>
        <v>60.613631818743592</v>
      </c>
      <c r="E11" s="24">
        <f>C11*100/C8</f>
        <v>52.318855637212764</v>
      </c>
    </row>
    <row r="12" spans="1:5" x14ac:dyDescent="0.25">
      <c r="A12" s="25" t="s">
        <v>29</v>
      </c>
      <c r="B12" s="23">
        <v>310000</v>
      </c>
      <c r="C12" s="23">
        <v>10000</v>
      </c>
      <c r="D12" s="24">
        <f t="shared" si="0"/>
        <v>3.225806451612903</v>
      </c>
      <c r="E12" s="24">
        <f>C12*100/C8</f>
        <v>0.13741686360484315</v>
      </c>
    </row>
    <row r="13" spans="1:5" ht="19.5" customHeight="1" x14ac:dyDescent="0.25">
      <c r="A13" s="25" t="s">
        <v>10</v>
      </c>
      <c r="B13" s="23">
        <v>1012126</v>
      </c>
      <c r="C13" s="23">
        <v>759094.29</v>
      </c>
      <c r="D13" s="24">
        <f t="shared" si="0"/>
        <v>74.999979251595164</v>
      </c>
      <c r="E13" s="24">
        <f>C13*100/C8</f>
        <v>10.431235651214525</v>
      </c>
    </row>
    <row r="15" spans="1:5" x14ac:dyDescent="0.25">
      <c r="B15" s="36"/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C8" sqref="B8:C8"/>
    </sheetView>
  </sheetViews>
  <sheetFormatPr defaultColWidth="9.140625" defaultRowHeight="15.75" x14ac:dyDescent="0.25"/>
  <cols>
    <col min="1" max="1" width="50.140625" style="16" customWidth="1"/>
    <col min="2" max="2" width="20.85546875" style="16" customWidth="1"/>
    <col min="3" max="3" width="19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9" t="s">
        <v>25</v>
      </c>
      <c r="B1" s="39"/>
      <c r="C1" s="39"/>
      <c r="D1" s="39"/>
      <c r="E1" s="39"/>
    </row>
    <row r="2" spans="1:5" x14ac:dyDescent="0.25">
      <c r="A2" s="39" t="str">
        <f>МР!A2</f>
        <v xml:space="preserve"> на 01.10.2024</v>
      </c>
      <c r="B2" s="39"/>
      <c r="C2" s="39"/>
      <c r="D2" s="39"/>
      <c r="E2" s="39"/>
    </row>
    <row r="3" spans="1:5" x14ac:dyDescent="0.25">
      <c r="E3" s="32" t="str">
        <f>Тракт!E3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3469064</v>
      </c>
      <c r="C5" s="20">
        <f>SUM(C6:C7)</f>
        <v>2244315.64</v>
      </c>
      <c r="D5" s="20">
        <f t="shared" ref="D5:D13" si="0">C5*100/B5</f>
        <v>64.695135056603164</v>
      </c>
      <c r="E5" s="20">
        <f>SUM(E6:E7)</f>
        <v>99.999999999999986</v>
      </c>
    </row>
    <row r="6" spans="1:5" x14ac:dyDescent="0.25">
      <c r="A6" s="22" t="s">
        <v>0</v>
      </c>
      <c r="B6" s="23">
        <v>106400</v>
      </c>
      <c r="C6" s="23">
        <v>56728.5</v>
      </c>
      <c r="D6" s="24">
        <f t="shared" si="0"/>
        <v>53.316259398496243</v>
      </c>
      <c r="E6" s="24">
        <f>C6*100/C5</f>
        <v>2.5276524829635814</v>
      </c>
    </row>
    <row r="7" spans="1:5" x14ac:dyDescent="0.25">
      <c r="A7" s="22" t="s">
        <v>1</v>
      </c>
      <c r="B7" s="23">
        <v>3362664</v>
      </c>
      <c r="C7" s="23">
        <v>2187587.14</v>
      </c>
      <c r="D7" s="24">
        <f t="shared" si="0"/>
        <v>65.055180654385921</v>
      </c>
      <c r="E7" s="24">
        <f>C7*100/C5</f>
        <v>97.472347517036411</v>
      </c>
    </row>
    <row r="8" spans="1:5" x14ac:dyDescent="0.25">
      <c r="A8" s="19" t="s">
        <v>12</v>
      </c>
      <c r="B8" s="20">
        <f>SUM(B9:B14)</f>
        <v>3470362</v>
      </c>
      <c r="C8" s="20">
        <f>SUM(C9:C14)</f>
        <v>2162501.4499999997</v>
      </c>
      <c r="D8" s="20">
        <f t="shared" si="0"/>
        <v>62.31342580399393</v>
      </c>
      <c r="E8" s="20">
        <f>SUM(E9:E14)</f>
        <v>100</v>
      </c>
    </row>
    <row r="9" spans="1:5" x14ac:dyDescent="0.25">
      <c r="A9" s="25" t="s">
        <v>5</v>
      </c>
      <c r="B9" s="23">
        <v>3332694.46</v>
      </c>
      <c r="C9" s="23">
        <v>2036456.91</v>
      </c>
      <c r="D9" s="24">
        <f t="shared" si="0"/>
        <v>61.105418886794681</v>
      </c>
      <c r="E9" s="24">
        <f>C9*100/C8</f>
        <v>94.171354659669717</v>
      </c>
    </row>
    <row r="10" spans="1:5" ht="32.25" customHeight="1" x14ac:dyDescent="0.25">
      <c r="A10" s="25" t="s">
        <v>13</v>
      </c>
      <c r="B10" s="23">
        <v>10800</v>
      </c>
      <c r="C10" s="23">
        <v>0</v>
      </c>
      <c r="D10" s="24">
        <v>0</v>
      </c>
      <c r="E10" s="24">
        <f>C10*100/C8</f>
        <v>0</v>
      </c>
    </row>
    <row r="11" spans="1:5" x14ac:dyDescent="0.25">
      <c r="A11" s="25" t="s">
        <v>6</v>
      </c>
      <c r="B11" s="23">
        <v>4816</v>
      </c>
      <c r="C11" s="23">
        <v>3993</v>
      </c>
      <c r="D11" s="24">
        <f t="shared" si="0"/>
        <v>82.911129568106318</v>
      </c>
      <c r="E11" s="24">
        <f>C11*100/C8</f>
        <v>0.18464727503419712</v>
      </c>
    </row>
    <row r="12" spans="1:5" ht="21" customHeight="1" x14ac:dyDescent="0.25">
      <c r="A12" s="25" t="s">
        <v>7</v>
      </c>
      <c r="B12" s="23">
        <v>122051.54</v>
      </c>
      <c r="C12" s="23">
        <v>122051.54</v>
      </c>
      <c r="D12" s="24">
        <f t="shared" si="0"/>
        <v>100</v>
      </c>
      <c r="E12" s="24">
        <f>C12*100/C8</f>
        <v>5.6439980652960955</v>
      </c>
    </row>
    <row r="13" spans="1:5" ht="19.5" hidden="1" customHeight="1" x14ac:dyDescent="0.25">
      <c r="A13" s="25" t="s">
        <v>29</v>
      </c>
      <c r="B13" s="23"/>
      <c r="C13" s="23"/>
      <c r="D13" s="24" t="e">
        <f t="shared" si="0"/>
        <v>#DIV/0!</v>
      </c>
      <c r="E13" s="24">
        <f>C13*100/C8</f>
        <v>0</v>
      </c>
    </row>
    <row r="14" spans="1:5" hidden="1" x14ac:dyDescent="0.25">
      <c r="A14" s="22" t="s">
        <v>10</v>
      </c>
      <c r="B14" s="35"/>
      <c r="C14" s="35"/>
      <c r="D14" s="24" t="e">
        <f t="shared" ref="D14" si="1">C14*100/B14</f>
        <v>#DIV/0!</v>
      </c>
      <c r="E14" s="24">
        <f>C14*100/C8</f>
        <v>0</v>
      </c>
    </row>
  </sheetData>
  <mergeCells count="2">
    <mergeCell ref="A1:E1"/>
    <mergeCell ref="A2:E2"/>
  </mergeCells>
  <pageMargins left="0.7" right="0.7" top="0.75" bottom="0.75" header="0.3" footer="0.3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5"/>
  <sheetViews>
    <sheetView zoomScaleNormal="100" zoomScaleSheetLayoutView="120" workbookViewId="0">
      <selection activeCell="C8" sqref="B8:C8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9" t="s">
        <v>27</v>
      </c>
      <c r="B1" s="39"/>
      <c r="C1" s="39"/>
      <c r="D1" s="39"/>
      <c r="E1" s="39"/>
    </row>
    <row r="2" spans="1:5" x14ac:dyDescent="0.25">
      <c r="A2" s="39" t="str">
        <f>МР!A2</f>
        <v xml:space="preserve"> на 01.10.2024</v>
      </c>
      <c r="B2" s="39"/>
      <c r="C2" s="39"/>
      <c r="D2" s="39"/>
      <c r="E2" s="39"/>
    </row>
    <row r="3" spans="1:5" x14ac:dyDescent="0.25">
      <c r="E3" s="32" t="str">
        <f>Туръя!E3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17432192</v>
      </c>
      <c r="C5" s="20">
        <f>SUM(C6:C7)</f>
        <v>13709894.539999999</v>
      </c>
      <c r="D5" s="20">
        <f t="shared" ref="D5:D13" si="0">C5*100/B5</f>
        <v>78.646991382380364</v>
      </c>
      <c r="E5" s="20">
        <f>SUM(E6:E7)</f>
        <v>100</v>
      </c>
    </row>
    <row r="6" spans="1:5" x14ac:dyDescent="0.25">
      <c r="A6" s="22" t="s">
        <v>0</v>
      </c>
      <c r="B6" s="23">
        <v>3540000</v>
      </c>
      <c r="C6" s="23">
        <v>3119271.93</v>
      </c>
      <c r="D6" s="24">
        <f t="shared" si="0"/>
        <v>88.115026271186437</v>
      </c>
      <c r="E6" s="24">
        <f>C6*100/C5</f>
        <v>22.751976106739622</v>
      </c>
    </row>
    <row r="7" spans="1:5" x14ac:dyDescent="0.25">
      <c r="A7" s="22" t="s">
        <v>1</v>
      </c>
      <c r="B7" s="23">
        <v>13892192</v>
      </c>
      <c r="C7" s="23">
        <v>10590622.609999999</v>
      </c>
      <c r="D7" s="24">
        <f t="shared" si="0"/>
        <v>76.234352433366894</v>
      </c>
      <c r="E7" s="24">
        <f>C7*100/C5</f>
        <v>77.248023893260381</v>
      </c>
    </row>
    <row r="8" spans="1:5" x14ac:dyDescent="0.25">
      <c r="A8" s="19" t="s">
        <v>12</v>
      </c>
      <c r="B8" s="20">
        <f>SUM(B9:B13)</f>
        <v>18234352.439999998</v>
      </c>
      <c r="C8" s="20">
        <f>SUM(C9:C13)</f>
        <v>9036221</v>
      </c>
      <c r="D8" s="20">
        <f t="shared" si="0"/>
        <v>49.556029092525321</v>
      </c>
      <c r="E8" s="20">
        <f>SUM(E9:E13)</f>
        <v>100</v>
      </c>
    </row>
    <row r="9" spans="1:5" x14ac:dyDescent="0.25">
      <c r="A9" s="25" t="s">
        <v>5</v>
      </c>
      <c r="B9" s="23">
        <v>7471053.5899999999</v>
      </c>
      <c r="C9" s="23">
        <v>2524605.19</v>
      </c>
      <c r="D9" s="24">
        <f t="shared" si="0"/>
        <v>33.791822794300153</v>
      </c>
      <c r="E9" s="24">
        <f>C9*100/C8</f>
        <v>27.938727815532623</v>
      </c>
    </row>
    <row r="10" spans="1:5" ht="32.25" customHeight="1" x14ac:dyDescent="0.25">
      <c r="A10" s="25" t="s">
        <v>13</v>
      </c>
      <c r="B10" s="23">
        <v>227352</v>
      </c>
      <c r="C10" s="23">
        <v>134971.20000000001</v>
      </c>
      <c r="D10" s="24">
        <f t="shared" si="0"/>
        <v>59.366620922622197</v>
      </c>
      <c r="E10" s="24">
        <f>C10*100/C8</f>
        <v>1.4936686475463583</v>
      </c>
    </row>
    <row r="11" spans="1:5" ht="32.25" customHeight="1" x14ac:dyDescent="0.25">
      <c r="A11" s="25" t="s">
        <v>6</v>
      </c>
      <c r="B11" s="23">
        <v>899889</v>
      </c>
      <c r="C11" s="23">
        <v>0</v>
      </c>
      <c r="D11" s="24">
        <f>C11*100/B11</f>
        <v>0</v>
      </c>
      <c r="E11" s="24">
        <f>C11*100/C8</f>
        <v>0</v>
      </c>
    </row>
    <row r="12" spans="1:5" x14ac:dyDescent="0.25">
      <c r="A12" s="25" t="s">
        <v>7</v>
      </c>
      <c r="B12" s="23">
        <v>9626057.8499999996</v>
      </c>
      <c r="C12" s="23">
        <v>6366644.6100000003</v>
      </c>
      <c r="D12" s="24">
        <f t="shared" si="0"/>
        <v>66.13968780584463</v>
      </c>
      <c r="E12" s="24">
        <f>C12*100/C8</f>
        <v>70.456937806191334</v>
      </c>
    </row>
    <row r="13" spans="1:5" x14ac:dyDescent="0.25">
      <c r="A13" s="25" t="s">
        <v>29</v>
      </c>
      <c r="B13" s="23">
        <v>10000</v>
      </c>
      <c r="C13" s="23">
        <v>10000</v>
      </c>
      <c r="D13" s="24">
        <f t="shared" si="0"/>
        <v>100</v>
      </c>
      <c r="E13" s="24">
        <f>C13*100/C8</f>
        <v>0.11066573072969331</v>
      </c>
    </row>
    <row r="15" spans="1:5" x14ac:dyDescent="0.25">
      <c r="B15" s="36"/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Ganova</cp:lastModifiedBy>
  <cp:lastPrinted>2023-10-23T12:01:34Z</cp:lastPrinted>
  <dcterms:created xsi:type="dcterms:W3CDTF">2017-08-31T10:49:57Z</dcterms:created>
  <dcterms:modified xsi:type="dcterms:W3CDTF">2024-10-11T06:35:11Z</dcterms:modified>
</cp:coreProperties>
</file>