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4310" windowHeight="1116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  <c r="E6" i="1"/>
  <c r="E8" i="1" l="1"/>
  <c r="E18" i="1"/>
  <c r="E17" i="1"/>
  <c r="E16" i="1"/>
  <c r="E15" i="1"/>
  <c r="E14" i="1"/>
  <c r="E13" i="1"/>
  <c r="E12" i="1"/>
  <c r="E11" i="1"/>
  <c r="E10" i="1"/>
  <c r="E9" i="1"/>
  <c r="E7" i="1"/>
  <c r="E5" i="1" s="1"/>
  <c r="C19" i="1"/>
  <c r="B19" i="1"/>
  <c r="B8" i="1" l="1"/>
  <c r="C8" i="1"/>
  <c r="C5" i="1" l="1"/>
  <c r="B5" i="1" l="1"/>
</calcChain>
</file>

<file path=xl/sharedStrings.xml><?xml version="1.0" encoding="utf-8"?>
<sst xmlns="http://schemas.openxmlformats.org/spreadsheetml/2006/main" count="23" uniqueCount="23">
  <si>
    <t>НАЛОГОВЫЕ И НЕНАЛОГОВЫЕ ДОХОДЫ</t>
  </si>
  <si>
    <t>БЕЗВОЗМЕЗДНЫЕ ПОСТУПЛЕНИЯ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</si>
  <si>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</si>
  <si>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</si>
  <si>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</si>
  <si>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</si>
  <si>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</si>
  <si>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</si>
  <si>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</si>
  <si>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</si>
  <si>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</si>
  <si>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</si>
  <si>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</si>
  <si>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Исполнено</t>
  </si>
  <si>
    <t>Ед.изм: рубль</t>
  </si>
  <si>
    <t>ОХРАНА ОКРУЖАЮЩЕЙ СРЕДЫ</t>
  </si>
  <si>
    <t>ОБСЛУЖИВАНИЕ ГОСУДАРСТВЕННОГО (МУНИЦИПАЛЬНОГО) ДОЛГА</t>
  </si>
  <si>
    <t>АНАЛИЗ ИСПОЛНЕНИЯ БЮДЖЕТА МУНИЦИПАЛЬНОГО ОКРУГА "КНЯЖПОГОСТСКИЙ"</t>
  </si>
  <si>
    <t xml:space="preserve"> на 01.04.2025</t>
  </si>
  <si>
    <t>Дефицит (-)/Профицит (+)</t>
  </si>
  <si>
    <t>Процент исполнения к годовому плану</t>
  </si>
  <si>
    <t>Плановые назначения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</si>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</sst>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5" fillId="4" borderId="3">
      <alignment horizontal="left" vertical="top" wrapText="1"/>
    </xf>
    <xf numFmtId="4" fontId="5" fillId="4" borderId="4">
      <alignment horizontal="right" vertical="top" shrinkToFit="1"/>
    </xf>
    <xf numFmtId="4" fontId="6" fillId="4" borderId="5">
      <alignment horizontal="right" vertical="top" shrinkToFit="1"/>
    </xf>
  </cellStyleXfs>
  <cellXfs count="1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9" fontId="4" fillId="2" borderId="1" xfId="0" applyNumberFormat="1" applyFont="1" applyFill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4" fontId="4" fillId="2" borderId="1" xfId="0" applyNumberFormat="1" applyFont="1" applyFill="1" applyBorder="1"/>
    <xf numFmtId="9" fontId="4" fillId="2" borderId="1" xfId="0" applyNumberFormat="1" applyFont="1" applyFill="1" applyBorder="1"/>
    <xf numFmtId="0" fontId="7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tabSelected="1" zoomScaleNormal="100" zoomScaleSheetLayoutView="120" workbookViewId="0">
      <selection activeCell="F1" sqref="F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18" t="s">
        <v>17</v>
      </c>
      <c r="B1" s="18"/>
      <c r="C1" s="18"/>
      <c r="D1" s="18"/>
      <c r="E1" s="18"/>
    </row>
    <row r="2" spans="1:5" ht="18.75" x14ac:dyDescent="0.3">
      <c r="A2" s="18" t="s">
        <v>18</v>
      </c>
      <c r="B2" s="18"/>
      <c r="C2" s="18"/>
      <c r="D2" s="18"/>
      <c r="E2" s="18"/>
    </row>
    <row r="3" spans="1:5" x14ac:dyDescent="0.25">
      <c r="E3" s="11" t="s">
        <v>14</v>
      </c>
    </row>
    <row r="4" spans="1:5" s="3" customFormat="1" ht="79.5" customHeight="1" x14ac:dyDescent="0.25">
      <c r="A4" s="2" t="s">
        <v>22</v>
      </c>
      <c r="B4" s="2" t="s">
        <v>21</v>
      </c>
      <c r="C4" s="2" t="s">
        <v>13</v>
      </c>
      <c r="D4" s="2" t="s">
        <v>20</v>
      </c>
      <c r="E4" s="2" t="s">
        <v>2</v>
      </c>
    </row>
    <row r="5" spans="1:5" s="6" customFormat="1" x14ac:dyDescent="0.25">
      <c r="A5" s="4" t="s">
        <v>3</v>
      </c>
      <c r="B5" s="5">
        <f>SUM(B6:B7)</f>
        <v>1029716324.17</v>
      </c>
      <c r="C5" s="5">
        <f>SUM(C6:C7)</f>
        <v>226854117.5</v>
      </c>
      <c r="D5" s="14">
        <f>IFERROR(C5/B5,0)</f>
        <v>0.22030739163318125</v>
      </c>
      <c r="E5" s="14">
        <f>SUM(E6:E7)</f>
        <v>1</v>
      </c>
    </row>
    <row r="6" spans="1:5" x14ac:dyDescent="0.25">
      <c r="A6" s="7" t="s">
        <v>0</v>
      </c>
      <c r="B6" s="8">
        <v>416511830</v>
      </c>
      <c r="C6" s="8">
        <v>85796839.219999999</v>
      </c>
      <c r="D6" s="15">
        <f t="shared" ref="D6:D19" si="0">IFERROR(C6/B6,0)</f>
        <v>0.20598896127392108</v>
      </c>
      <c r="E6" s="15">
        <f>IFERROR(C6/C5,0)</f>
        <v>0.37820269768742459</v>
      </c>
    </row>
    <row r="7" spans="1:5" x14ac:dyDescent="0.25">
      <c r="A7" s="7" t="s">
        <v>1</v>
      </c>
      <c r="B7" s="8">
        <v>613204494.16999996</v>
      </c>
      <c r="C7" s="8">
        <v>141057278.28</v>
      </c>
      <c r="D7" s="15">
        <f t="shared" si="0"/>
        <v>0.23003301446922272</v>
      </c>
      <c r="E7" s="15">
        <f>IFERROR(C7/C5,0)</f>
        <v>0.62179730231257535</v>
      </c>
    </row>
    <row r="8" spans="1:5" s="6" customFormat="1" x14ac:dyDescent="0.25">
      <c r="A8" s="4" t="s">
        <v>11</v>
      </c>
      <c r="B8" s="5">
        <f>SUM(B9:B18)</f>
        <v>1122919330.3700001</v>
      </c>
      <c r="C8" s="5">
        <f>SUM(C9:C18)</f>
        <v>219858151.79000002</v>
      </c>
      <c r="D8" s="14">
        <f t="shared" si="0"/>
        <v>0.19579158167805083</v>
      </c>
      <c r="E8" s="14">
        <f>SUM(E9:E17)</f>
        <v>0.99999999999999989</v>
      </c>
    </row>
    <row r="9" spans="1:5" x14ac:dyDescent="0.25">
      <c r="A9" s="9" t="s">
        <v>4</v>
      </c>
      <c r="B9" s="8">
        <v>156569703.44</v>
      </c>
      <c r="C9" s="8">
        <v>32395028.210000001</v>
      </c>
      <c r="D9" s="15">
        <f t="shared" si="0"/>
        <v>0.20690483214981811</v>
      </c>
      <c r="E9" s="15">
        <f>IFERROR(C9/C8,0)</f>
        <v>0.1473451311504814</v>
      </c>
    </row>
    <row r="10" spans="1:5" ht="31.5" x14ac:dyDescent="0.25">
      <c r="A10" s="9" t="s">
        <v>12</v>
      </c>
      <c r="B10" s="8">
        <v>3552511.7</v>
      </c>
      <c r="C10" s="8">
        <v>0</v>
      </c>
      <c r="D10" s="15">
        <f t="shared" si="0"/>
        <v>0</v>
      </c>
      <c r="E10" s="15">
        <f>IFERROR(C10/C8,0)</f>
        <v>0</v>
      </c>
    </row>
    <row r="11" spans="1:5" ht="21" customHeight="1" x14ac:dyDescent="0.25">
      <c r="A11" s="9" t="s">
        <v>5</v>
      </c>
      <c r="B11" s="8">
        <v>77042634.920000002</v>
      </c>
      <c r="C11" s="8">
        <v>6948966.5099999998</v>
      </c>
      <c r="D11" s="15">
        <f t="shared" si="0"/>
        <v>9.0196376554562419E-2</v>
      </c>
      <c r="E11" s="15">
        <f>IFERROR(C11/C8,0)</f>
        <v>3.1606590219303683E-2</v>
      </c>
    </row>
    <row r="12" spans="1:5" ht="21" customHeight="1" x14ac:dyDescent="0.25">
      <c r="A12" s="9" t="s">
        <v>6</v>
      </c>
      <c r="B12" s="8">
        <v>135551798.05000001</v>
      </c>
      <c r="C12" s="8">
        <v>7417214.3200000003</v>
      </c>
      <c r="D12" s="15">
        <f t="shared" si="0"/>
        <v>5.4718671583124746E-2</v>
      </c>
      <c r="E12" s="15">
        <f>IFERROR(C12/C8,0)</f>
        <v>3.3736362557457662E-2</v>
      </c>
    </row>
    <row r="13" spans="1:5" ht="16.5" customHeight="1" x14ac:dyDescent="0.25">
      <c r="A13" s="9" t="s">
        <v>15</v>
      </c>
      <c r="B13" s="8">
        <v>20710761.25</v>
      </c>
      <c r="C13" s="8">
        <v>124722</v>
      </c>
      <c r="D13" s="15">
        <f t="shared" si="0"/>
        <v>6.0220867062527701E-3</v>
      </c>
      <c r="E13" s="15">
        <f>IFERROR(C13/C8,0)</f>
        <v>5.6728394641982448E-4</v>
      </c>
    </row>
    <row r="14" spans="1:5" ht="20.25" customHeight="1" x14ac:dyDescent="0.25">
      <c r="A14" s="9" t="s">
        <v>7</v>
      </c>
      <c r="B14" s="8">
        <v>519354641.32999998</v>
      </c>
      <c r="C14" s="8">
        <v>121085107.23</v>
      </c>
      <c r="D14" s="15">
        <f t="shared" si="0"/>
        <v>0.23314532612997685</v>
      </c>
      <c r="E14" s="15">
        <f>IFERROR(C14/C8,0)</f>
        <v>0.55074194995351278</v>
      </c>
    </row>
    <row r="15" spans="1:5" x14ac:dyDescent="0.25">
      <c r="A15" s="9" t="s">
        <v>8</v>
      </c>
      <c r="B15" s="8">
        <v>141886918.41</v>
      </c>
      <c r="C15" s="8">
        <v>35228585.210000001</v>
      </c>
      <c r="D15" s="15">
        <f t="shared" si="0"/>
        <v>0.24828635088262752</v>
      </c>
      <c r="E15" s="15">
        <f>IFERROR(C15/C8,0)</f>
        <v>0.16023324549570933</v>
      </c>
    </row>
    <row r="16" spans="1:5" x14ac:dyDescent="0.25">
      <c r="A16" s="9" t="s">
        <v>9</v>
      </c>
      <c r="B16" s="8">
        <v>15577622.48</v>
      </c>
      <c r="C16" s="8">
        <v>4080980.45</v>
      </c>
      <c r="D16" s="15">
        <f t="shared" si="0"/>
        <v>0.26197710563595583</v>
      </c>
      <c r="E16" s="15">
        <f>IFERROR(C16/C8,0)</f>
        <v>1.8561879178798858E-2</v>
      </c>
    </row>
    <row r="17" spans="1:5" x14ac:dyDescent="0.25">
      <c r="A17" s="9" t="s">
        <v>10</v>
      </c>
      <c r="B17" s="8">
        <v>52659438.789999999</v>
      </c>
      <c r="C17" s="8">
        <v>12577547.859999999</v>
      </c>
      <c r="D17" s="15">
        <f t="shared" si="0"/>
        <v>0.23884697879439742</v>
      </c>
      <c r="E17" s="15">
        <f>IFERROR(C17/C8,0)</f>
        <v>5.7207557498316394E-2</v>
      </c>
    </row>
    <row r="18" spans="1:5" ht="31.5" x14ac:dyDescent="0.25">
      <c r="A18" s="12" t="s">
        <v>16</v>
      </c>
      <c r="B18" s="13">
        <v>13300</v>
      </c>
      <c r="C18" s="13">
        <v>0</v>
      </c>
      <c r="D18" s="15">
        <f t="shared" si="0"/>
        <v>0</v>
      </c>
      <c r="E18" s="15">
        <f>IFERROR(C18/C8,0)</f>
        <v>0</v>
      </c>
    </row>
    <row r="19" spans="1:5" x14ac:dyDescent="0.25">
      <c r="A19" s="10" t="s">
        <v>19</v>
      </c>
      <c r="B19" s="16">
        <f>B5-B8</f>
        <v>-93203006.200000167</v>
      </c>
      <c r="C19" s="16">
        <f>C5-C8</f>
        <v>6995965.7099999785</v>
      </c>
      <c r="D19" s="17">
        <f t="shared" si="0"/>
        <v>-7.5061588625024045E-2</v>
      </c>
      <c r="E19" s="14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2025-04-02T07:28:01Z</dcterms:modified>
</cp:coreProperties>
</file>