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1025" yWindow="-30" windowWidth="14955" windowHeight="12405"/>
  </bookViews>
  <sheets>
    <sheet name="Расходы" sheetId="3" r:id="rId1"/>
  </sheets>
  <definedNames>
    <definedName name="_xlnm.Print_Area" localSheetId="0">Расходы!$A$1:$J$41</definedName>
  </definedNames>
  <calcPr calcId="145621"/>
</workbook>
</file>

<file path=xl/calcChain.xml><?xml version="1.0" encoding="utf-8"?>
<calcChain xmlns="http://schemas.openxmlformats.org/spreadsheetml/2006/main">
  <c r="C41" i="3" l="1"/>
  <c r="C15" i="3"/>
  <c r="E15" i="3" l="1"/>
  <c r="D15" i="3"/>
  <c r="C23" i="3"/>
  <c r="D17" i="3" l="1"/>
  <c r="E17" i="3"/>
  <c r="C17" i="3" l="1"/>
  <c r="D6" i="3" l="1"/>
  <c r="E6" i="3"/>
  <c r="C6" i="3"/>
  <c r="D23" i="3"/>
  <c r="E23" i="3"/>
  <c r="D27" i="3"/>
  <c r="E27" i="3"/>
  <c r="C27" i="3"/>
  <c r="D29" i="3"/>
  <c r="E29" i="3"/>
  <c r="C29" i="3"/>
  <c r="D34" i="3"/>
  <c r="E34" i="3"/>
  <c r="C34" i="3"/>
  <c r="E41" i="3" l="1"/>
  <c r="D41" i="3"/>
  <c r="I7" i="3"/>
  <c r="I8" i="3"/>
  <c r="I9" i="3"/>
  <c r="I10" i="3"/>
  <c r="I11" i="3"/>
  <c r="I12" i="3"/>
  <c r="I14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6" i="3"/>
  <c r="G7" i="3"/>
  <c r="G8" i="3"/>
  <c r="G9" i="3"/>
  <c r="G10" i="3"/>
  <c r="G11" i="3"/>
  <c r="G13" i="3"/>
  <c r="G14" i="3"/>
  <c r="G15" i="3"/>
  <c r="G16" i="3"/>
  <c r="G17" i="3"/>
  <c r="G18" i="3"/>
  <c r="G19" i="3"/>
  <c r="G20" i="3"/>
  <c r="G21" i="3"/>
  <c r="G23" i="3"/>
  <c r="G24" i="3"/>
  <c r="G25" i="3"/>
  <c r="G26" i="3"/>
  <c r="G29" i="3"/>
  <c r="G30" i="3"/>
  <c r="G31" i="3"/>
  <c r="G32" i="3"/>
  <c r="G33" i="3"/>
  <c r="G34" i="3"/>
  <c r="G37" i="3"/>
  <c r="G38" i="3"/>
  <c r="G39" i="3"/>
  <c r="G6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17" i="3"/>
  <c r="F16" i="3"/>
  <c r="F15" i="3"/>
  <c r="F8" i="3"/>
  <c r="F9" i="3"/>
  <c r="F10" i="3"/>
  <c r="F11" i="3"/>
  <c r="F12" i="3"/>
  <c r="F13" i="3"/>
  <c r="F14" i="3"/>
  <c r="F7" i="3"/>
  <c r="F6" i="3"/>
  <c r="F41" i="3" l="1"/>
</calcChain>
</file>

<file path=xl/sharedStrings.xml><?xml version="1.0" encoding="utf-8"?>
<sst xmlns="http://schemas.openxmlformats.org/spreadsheetml/2006/main" count="117" uniqueCount="105">
  <si>
    <t>1</t>
  </si>
  <si>
    <t>2</t>
  </si>
  <si>
    <t>3</t>
  </si>
  <si>
    <t>4</t>
  </si>
  <si>
    <t>Исполнено</t>
  </si>
  <si>
    <t>Уточненный план</t>
  </si>
  <si>
    <t>5</t>
  </si>
  <si>
    <t>Отклонение исполнения от первоначального плана</t>
  </si>
  <si>
    <t>Первоначальный план</t>
  </si>
  <si>
    <t>сумма</t>
  </si>
  <si>
    <t>%</t>
  </si>
  <si>
    <t>Отклонение исполнения от уточненного плана</t>
  </si>
  <si>
    <t>-</t>
  </si>
  <si>
    <t>Единица измерения: тыс.руб.</t>
  </si>
  <si>
    <t xml:space="preserve">Код раздела, подраздела 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</si>
  <si>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</si>
  <si>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</si>
  <si>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</si>
  <si>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</si>
  <si>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</si>
  <si>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</si>
  <si>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</si>
  <si>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</si>
  <si>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</si>
  <si>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</si>
  <si>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</si>
  <si>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</si>
  <si>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</si>
  <si>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</si>
  <si>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0113</t>
  </si>
  <si>
    <t>Другие общегосударственные вопросы</t>
  </si>
  <si>
    <t>0400</t>
  </si>
  <si>
    <t>НАЦИОНАЛЬНАЯ ЭКОНОМИКА</t>
  </si>
  <si>
    <t>0401</t>
  </si>
  <si>
    <t>Общеэкономические вопросы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</si>
  <si>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</si>
  <si>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</si>
  <si>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</si>
  <si>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</si>
  <si>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</si>
  <si>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</si>
  <si>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</si>
  <si>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</si>
  <si>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</si>
  <si>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</si>
  <si>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</si>
  <si>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</si>
  <si>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</si>
  <si>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</si>
  <si>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</si>
  <si>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</si>
  <si>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</si>
  <si>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</si>
  <si>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0602</t>
  </si>
  <si>
    <t>Сбор, удаление отходов и очистка сточных вод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</si>
  <si>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</si>
  <si>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</si>
  <si>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</si>
  <si>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</si>
  <si>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</si>
  <si>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</si>
  <si>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</si>
  <si>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</si>
  <si>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</si>
  <si>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</si>
  <si>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</si>
  <si>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</si>
  <si>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</si>
  <si>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</si>
  <si>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</si>
  <si>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</si>
  <si>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</si>
  <si>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</si>
  <si>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</si>
  <si>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</si>
  <si>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</si>
  <si>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</si>
  <si>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Итого:</t>
  </si>
  <si>
    <t>Наименование показателя</t>
  </si>
  <si>
    <t>0111</t>
  </si>
  <si>
    <t>Резервные фонды</t>
  </si>
  <si>
    <t>6</t>
  </si>
  <si>
    <t>7</t>
  </si>
  <si>
    <t>8</t>
  </si>
  <si>
    <t>9</t>
  </si>
  <si>
    <t xml:space="preserve">Пояснения отклонений 5% и более, как в большую, так и в меньшую сторону, между первоначально утвержденными и фактическими значениями </t>
  </si>
  <si>
    <t>Внесены изменения в связи с принятием решения Совета МР "Княжпогостский" от 03.03.2020г. №67 "Об избрании главы муниципального района "Княжпогостский" - руководителя администрации"</t>
  </si>
  <si>
    <t>Увеличены ассигнования на сумму межбюджетных трансфертов бюджетам поселений на решение вопросов местного значения</t>
  </si>
  <si>
    <t>Севестированы расходы на спорт мероприятия в связи с эпидемиологической обстановкой в стране</t>
  </si>
  <si>
    <t>Секвестированы ассигнований на софинансирование народных проектов, не прошедших отбор</t>
  </si>
  <si>
    <t>Увеличение ассигнований за счет субсидии РБ на реализацию народных проектов</t>
  </si>
  <si>
    <t>Экономия по фактически предъявленным расходам</t>
  </si>
  <si>
    <t>Увеличены ассигнования на сумму межбюджетных трансфертов бюджетам поселений на решение вопросов местного значения, субсидии из РБ на расселение граждан</t>
  </si>
  <si>
    <t>Увеличены ассигнования на реализацию мероприятий по ТКО в виде МТБ бюджетам поселений за счет грантовой дотации РК</t>
  </si>
  <si>
    <t>Уменьшены ассигнования на субсидию по уходу и присмотру за детьми из-за снижения посещаемости детей</t>
  </si>
  <si>
    <t>Уменьшены ассигнования в связи с внесением изменений в муниципальную программу из за сокращения субсидий НКО и расходов на проведение мероприятий соц направленности</t>
  </si>
  <si>
    <t>Отсутствие расходов по прибретению жилья инвалидам за счет средств РБ, экономия по осуществлению гос полномочий РК на оказание мер соц поддержки пед работникам</t>
  </si>
  <si>
    <t>Увеличение ассигнований за счет остатков дорожного фонда предыдущих лет, корректировки прогноза поступлений акцизов, капитального ремонта дорог за счет бюджета МР Княжпогостский</t>
  </si>
  <si>
    <t>Увеличены ассигнования на сумму субсидии из РБ на малого и среднего предпринимательства</t>
  </si>
  <si>
    <t>Увеличение ассигнований  учреждения спорта в поселения на ликвидацию</t>
  </si>
  <si>
    <t>0300</t>
  </si>
  <si>
    <t>0314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</si>
  <si>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</si>
  <si>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</si>
  <si>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Сведения о фактически произведенных расходах ГП "Емва" по разделам и подразделам классификации расходов в сравнении с первоначально утвержденными и с уточненными значениями с учетом внесенных изменений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</si>
</sst>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%"/>
  </numFmts>
  <fonts count="16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9" tint="0.39997558519241921"/>
        <bgColor rgb="FFFFFFFF"/>
      </patternFill>
    </fill>
  </fills>
  <borders count="36">
    <border>
      <left/>
      <right/>
      <top/>
      <bottom/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 style="thin">
        <color rgb="FFBFBFBF"/>
      </left>
      <right/>
      <top/>
      <bottom style="thin">
        <color theme="9" tint="-0.249977111117893"/>
      </bottom>
      <diagonal/>
    </border>
    <border>
      <left/>
      <right/>
      <top/>
      <bottom style="thin">
        <color theme="9" tint="-0.249977111117893"/>
      </bottom>
      <diagonal/>
    </border>
    <border>
      <left style="thin">
        <color rgb="FFBFBFBF"/>
      </left>
      <right/>
      <top style="thin">
        <color rgb="FFBFBFBF"/>
      </top>
      <bottom style="thin">
        <color theme="9" tint="-0.249977111117893"/>
      </bottom>
      <diagonal/>
    </border>
    <border>
      <left/>
      <right/>
      <top style="thin">
        <color rgb="FFBFBFBF"/>
      </top>
      <bottom style="thin">
        <color theme="9" tint="-0.249977111117893"/>
      </bottom>
      <diagonal/>
    </border>
    <border>
      <left/>
      <right style="thin">
        <color rgb="FFBFBFBF"/>
      </right>
      <top style="thin">
        <color rgb="FFBFBFBF"/>
      </top>
      <bottom style="thin">
        <color theme="9" tint="-0.249977111117893"/>
      </bottom>
      <diagonal/>
    </border>
    <border>
      <left style="thin">
        <color rgb="FFFAC090"/>
      </left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7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4" fillId="2" borderId="6">
      <alignment horizontal="center" vertical="top" shrinkToFit="1"/>
    </xf>
    <xf numFmtId="0" fontId="4" fillId="2" borderId="7">
      <alignment horizontal="left" vertical="top" wrapText="1"/>
    </xf>
    <xf numFmtId="164" fontId="4" fillId="2" borderId="7">
      <alignment horizontal="right" vertical="top" wrapText="1" shrinkToFit="1"/>
    </xf>
    <xf numFmtId="164" fontId="4" fillId="2" borderId="8">
      <alignment horizontal="right" vertical="top" shrinkToFit="1"/>
    </xf>
    <xf numFmtId="49" fontId="3" fillId="3" borderId="9">
      <alignment horizontal="center" vertical="top" shrinkToFit="1"/>
    </xf>
    <xf numFmtId="0" fontId="3" fillId="3" borderId="10">
      <alignment horizontal="left" vertical="top" wrapText="1"/>
    </xf>
    <xf numFmtId="164" fontId="3" fillId="3" borderId="10">
      <alignment horizontal="right" vertical="top" shrinkToFit="1"/>
    </xf>
    <xf numFmtId="164" fontId="3" fillId="3" borderId="11">
      <alignment horizontal="right" vertical="top" shrinkToFit="1"/>
    </xf>
    <xf numFmtId="49" fontId="3" fillId="4" borderId="12">
      <alignment horizontal="center" vertical="top" shrinkToFit="1"/>
    </xf>
    <xf numFmtId="0" fontId="3" fillId="4" borderId="13">
      <alignment horizontal="left" vertical="top" wrapText="1"/>
    </xf>
    <xf numFmtId="164" fontId="3" fillId="4" borderId="13">
      <alignment horizontal="right" vertical="top" shrinkToFit="1"/>
    </xf>
    <xf numFmtId="164" fontId="3" fillId="4" borderId="14">
      <alignment horizontal="right" vertical="top" shrinkToFit="1"/>
    </xf>
    <xf numFmtId="49" fontId="5" fillId="0" borderId="12">
      <alignment horizontal="center" vertical="top" shrinkToFit="1"/>
    </xf>
    <xf numFmtId="0" fontId="2" fillId="0" borderId="13">
      <alignment horizontal="left" vertical="top" wrapText="1"/>
    </xf>
    <xf numFmtId="164" fontId="2" fillId="0" borderId="13">
      <alignment horizontal="right" vertical="top" shrinkToFit="1"/>
    </xf>
    <xf numFmtId="164" fontId="6" fillId="0" borderId="14">
      <alignment horizontal="right" vertical="top" shrinkToFit="1"/>
    </xf>
    <xf numFmtId="0" fontId="4" fillId="5" borderId="15"/>
    <xf numFmtId="164" fontId="4" fillId="5" borderId="15">
      <alignment horizontal="right" shrinkToFit="1"/>
    </xf>
    <xf numFmtId="164" fontId="4" fillId="5" borderId="16">
      <alignment horizontal="right" shrinkToFit="1"/>
    </xf>
    <xf numFmtId="0" fontId="2" fillId="0" borderId="17"/>
    <xf numFmtId="0" fontId="2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4" fontId="4" fillId="5" borderId="15">
      <alignment horizontal="right" shrinkToFit="1"/>
    </xf>
    <xf numFmtId="4" fontId="4" fillId="5" borderId="16">
      <alignment horizontal="right" shrinkToFit="1"/>
    </xf>
    <xf numFmtId="4" fontId="4" fillId="2" borderId="7">
      <alignment horizontal="right" vertical="top" wrapText="1" shrinkToFit="1"/>
    </xf>
    <xf numFmtId="4" fontId="4" fillId="2" borderId="8">
      <alignment horizontal="right" vertical="top" shrinkToFit="1"/>
    </xf>
    <xf numFmtId="4" fontId="3" fillId="3" borderId="10">
      <alignment horizontal="right" vertical="top" shrinkToFit="1"/>
    </xf>
    <xf numFmtId="4" fontId="3" fillId="3" borderId="11">
      <alignment horizontal="right" vertical="top" shrinkToFit="1"/>
    </xf>
    <xf numFmtId="4" fontId="3" fillId="4" borderId="13">
      <alignment horizontal="right" vertical="top" shrinkToFit="1"/>
    </xf>
    <xf numFmtId="4" fontId="3" fillId="4" borderId="14">
      <alignment horizontal="right" vertical="top" shrinkToFit="1"/>
    </xf>
    <xf numFmtId="4" fontId="2" fillId="0" borderId="13">
      <alignment horizontal="right" vertical="top" shrinkToFit="1"/>
    </xf>
    <xf numFmtId="4" fontId="6" fillId="0" borderId="14">
      <alignment horizontal="right" vertical="top" shrinkToFit="1"/>
    </xf>
    <xf numFmtId="49" fontId="3" fillId="0" borderId="20">
      <alignment horizontal="center" vertical="center" wrapText="1"/>
    </xf>
    <xf numFmtId="49" fontId="3" fillId="0" borderId="21">
      <alignment horizontal="center" vertical="center" wrapText="1"/>
    </xf>
    <xf numFmtId="164" fontId="3" fillId="4" borderId="13">
      <alignment horizontal="right" vertical="top" shrinkToFit="1"/>
    </xf>
    <xf numFmtId="164" fontId="3" fillId="4" borderId="14">
      <alignment horizontal="right" vertical="top" shrinkToFit="1"/>
    </xf>
    <xf numFmtId="164" fontId="2" fillId="0" borderId="13">
      <alignment horizontal="right" vertical="top" shrinkToFit="1"/>
    </xf>
    <xf numFmtId="164" fontId="2" fillId="0" borderId="14">
      <alignment horizontal="right" vertical="top" shrinkToFit="1"/>
    </xf>
    <xf numFmtId="0" fontId="2" fillId="0" borderId="22"/>
    <xf numFmtId="0" fontId="2" fillId="0" borderId="23"/>
    <xf numFmtId="0" fontId="2" fillId="0" borderId="24"/>
    <xf numFmtId="0" fontId="4" fillId="5" borderId="25"/>
    <xf numFmtId="164" fontId="4" fillId="5" borderId="15">
      <alignment horizontal="right" shrinkToFit="1"/>
    </xf>
    <xf numFmtId="164" fontId="4" fillId="5" borderId="16">
      <alignment horizontal="right" shrinkToFit="1"/>
    </xf>
    <xf numFmtId="164" fontId="12" fillId="4" borderId="14">
      <alignment horizontal="right" vertical="top" shrinkToFit="1"/>
    </xf>
    <xf numFmtId="164" fontId="13" fillId="0" borderId="14">
      <alignment horizontal="right" vertical="top" shrinkToFit="1"/>
    </xf>
  </cellStyleXfs>
  <cellXfs count="62">
    <xf numFmtId="0" fontId="0" fillId="0" borderId="0" xfId="0"/>
    <xf numFmtId="0" fontId="9" fillId="0" borderId="1" xfId="0" applyFont="1" applyFill="1" applyBorder="1" applyProtection="1">
      <protection locked="0"/>
    </xf>
    <xf numFmtId="49" fontId="10" fillId="0" borderId="12" xfId="11" applyNumberFormat="1" applyFont="1" applyFill="1" applyBorder="1" applyProtection="1">
      <alignment horizontal="center" vertical="top" shrinkToFit="1"/>
    </xf>
    <xf numFmtId="0" fontId="10" fillId="0" borderId="13" xfId="12" quotePrefix="1" applyNumberFormat="1" applyFont="1" applyFill="1" applyBorder="1" applyProtection="1">
      <alignment horizontal="left" vertical="top" wrapText="1"/>
    </xf>
    <xf numFmtId="164" fontId="10" fillId="0" borderId="13" xfId="47" applyNumberFormat="1" applyFont="1" applyFill="1" applyBorder="1" applyProtection="1">
      <alignment horizontal="right" vertical="top" shrinkToFit="1"/>
    </xf>
    <xf numFmtId="164" fontId="10" fillId="0" borderId="14" xfId="48" applyNumberFormat="1" applyFont="1" applyFill="1" applyBorder="1" applyProtection="1">
      <alignment horizontal="right" vertical="top" shrinkToFit="1"/>
    </xf>
    <xf numFmtId="164" fontId="10" fillId="0" borderId="14" xfId="56" applyNumberFormat="1" applyFont="1" applyProtection="1">
      <alignment horizontal="right" vertical="top" shrinkToFit="1"/>
    </xf>
    <xf numFmtId="164" fontId="10" fillId="0" borderId="14" xfId="56" applyNumberFormat="1" applyFont="1" applyAlignment="1" applyProtection="1">
      <alignment horizontal="right" vertical="top" shrinkToFit="1"/>
    </xf>
    <xf numFmtId="164" fontId="10" fillId="0" borderId="13" xfId="12" quotePrefix="1" applyNumberFormat="1" applyFont="1" applyFill="1" applyBorder="1" applyAlignment="1" applyProtection="1">
      <alignment horizontal="right" vertical="top" wrapText="1"/>
    </xf>
    <xf numFmtId="49" fontId="10" fillId="0" borderId="12" xfId="35" applyNumberFormat="1" applyFont="1" applyFill="1" applyBorder="1" applyAlignment="1" applyProtection="1">
      <alignment horizontal="center" vertical="top" shrinkToFit="1"/>
    </xf>
    <xf numFmtId="0" fontId="10" fillId="0" borderId="13" xfId="36" quotePrefix="1" applyNumberFormat="1" applyFont="1" applyFill="1" applyBorder="1" applyAlignment="1" applyProtection="1">
      <alignment horizontal="left" vertical="top" wrapText="1"/>
    </xf>
    <xf numFmtId="164" fontId="10" fillId="0" borderId="14" xfId="56" applyNumberFormat="1" applyFont="1" applyFill="1" applyBorder="1" applyAlignment="1" applyProtection="1">
      <alignment horizontal="right" vertical="top" shrinkToFit="1"/>
    </xf>
    <xf numFmtId="164" fontId="9" fillId="0" borderId="1" xfId="0" applyNumberFormat="1" applyFont="1" applyFill="1" applyBorder="1" applyAlignment="1" applyProtection="1">
      <alignment horizontal="right" vertical="top"/>
      <protection locked="0"/>
    </xf>
    <xf numFmtId="165" fontId="9" fillId="0" borderId="1" xfId="0" applyNumberFormat="1" applyFont="1" applyFill="1" applyBorder="1" applyAlignment="1" applyProtection="1">
      <alignment horizontal="right" vertical="top"/>
      <protection locked="0"/>
    </xf>
    <xf numFmtId="164" fontId="14" fillId="6" borderId="1" xfId="0" applyNumberFormat="1" applyFont="1" applyFill="1" applyBorder="1" applyAlignment="1" applyProtection="1">
      <alignment horizontal="right" vertical="top"/>
      <protection locked="0"/>
    </xf>
    <xf numFmtId="49" fontId="8" fillId="9" borderId="12" xfId="7" applyNumberFormat="1" applyFont="1" applyFill="1" applyBorder="1" applyProtection="1">
      <alignment horizontal="center" vertical="top" shrinkToFit="1"/>
    </xf>
    <xf numFmtId="0" fontId="8" fillId="9" borderId="13" xfId="8" quotePrefix="1" applyNumberFormat="1" applyFont="1" applyFill="1" applyBorder="1" applyProtection="1">
      <alignment horizontal="left" vertical="top" wrapText="1"/>
    </xf>
    <xf numFmtId="164" fontId="8" fillId="8" borderId="14" xfId="55" applyNumberFormat="1" applyFont="1" applyFill="1" applyAlignment="1" applyProtection="1">
      <alignment horizontal="right" vertical="top" shrinkToFit="1"/>
    </xf>
    <xf numFmtId="164" fontId="8" fillId="9" borderId="13" xfId="45" applyNumberFormat="1" applyFont="1" applyFill="1" applyBorder="1" applyProtection="1">
      <alignment horizontal="right" vertical="top" shrinkToFit="1"/>
    </xf>
    <xf numFmtId="164" fontId="8" fillId="9" borderId="14" xfId="46" applyNumberFormat="1" applyFont="1" applyFill="1" applyBorder="1" applyProtection="1">
      <alignment horizontal="right" vertical="top" shrinkToFit="1"/>
    </xf>
    <xf numFmtId="165" fontId="14" fillId="6" borderId="1" xfId="0" applyNumberFormat="1" applyFont="1" applyFill="1" applyBorder="1" applyAlignment="1" applyProtection="1">
      <alignment horizontal="right" vertical="top"/>
      <protection locked="0"/>
    </xf>
    <xf numFmtId="49" fontId="8" fillId="9" borderId="12" xfId="34" applyNumberFormat="1" applyFont="1" applyFill="1" applyBorder="1" applyAlignment="1" applyProtection="1">
      <alignment horizontal="center" vertical="top" shrinkToFit="1"/>
    </xf>
    <xf numFmtId="0" fontId="8" fillId="9" borderId="13" xfId="7" quotePrefix="1" applyNumberFormat="1" applyFont="1" applyFill="1" applyBorder="1" applyAlignment="1" applyProtection="1">
      <alignment horizontal="left" vertical="top" wrapText="1"/>
    </xf>
    <xf numFmtId="164" fontId="8" fillId="9" borderId="14" xfId="55" applyNumberFormat="1" applyFont="1" applyFill="1" applyBorder="1" applyAlignment="1" applyProtection="1">
      <alignment horizontal="right" vertical="top" shrinkToFit="1"/>
    </xf>
    <xf numFmtId="164" fontId="8" fillId="8" borderId="14" xfId="55" applyFont="1" applyFill="1">
      <alignment horizontal="right" vertical="top" shrinkToFit="1"/>
    </xf>
    <xf numFmtId="164" fontId="8" fillId="8" borderId="14" xfId="55" applyNumberFormat="1" applyFont="1" applyFill="1" applyProtection="1">
      <alignment horizontal="right" vertical="top" shrinkToFit="1"/>
    </xf>
    <xf numFmtId="164" fontId="8" fillId="9" borderId="13" xfId="8" quotePrefix="1" applyNumberFormat="1" applyFont="1" applyFill="1" applyBorder="1" applyAlignment="1" applyProtection="1">
      <alignment horizontal="right" vertical="top" wrapText="1"/>
    </xf>
    <xf numFmtId="0" fontId="10" fillId="0" borderId="1" xfId="26" applyNumberFormat="1" applyFont="1" applyFill="1" applyBorder="1" applyProtection="1"/>
    <xf numFmtId="164" fontId="9" fillId="0" borderId="26" xfId="0" applyNumberFormat="1" applyFont="1" applyFill="1" applyBorder="1" applyAlignment="1" applyProtection="1">
      <alignment horizontal="right" vertical="top"/>
      <protection locked="0"/>
    </xf>
    <xf numFmtId="165" fontId="9" fillId="0" borderId="27" xfId="0" applyNumberFormat="1" applyFont="1" applyFill="1" applyBorder="1" applyAlignment="1" applyProtection="1">
      <alignment horizontal="right" vertical="top"/>
      <protection locked="0"/>
    </xf>
    <xf numFmtId="164" fontId="9" fillId="0" borderId="27" xfId="0" applyNumberFormat="1" applyFont="1" applyFill="1" applyBorder="1" applyAlignment="1" applyProtection="1">
      <alignment horizontal="right" vertical="top"/>
      <protection locked="0"/>
    </xf>
    <xf numFmtId="0" fontId="10" fillId="0" borderId="28" xfId="49" applyNumberFormat="1" applyFont="1" applyFill="1" applyBorder="1" applyProtection="1"/>
    <xf numFmtId="0" fontId="10" fillId="0" borderId="29" xfId="50" applyNumberFormat="1" applyFont="1" applyFill="1" applyBorder="1" applyProtection="1"/>
    <xf numFmtId="164" fontId="10" fillId="0" borderId="29" xfId="50" applyNumberFormat="1" applyFont="1" applyFill="1" applyBorder="1" applyAlignment="1" applyProtection="1">
      <alignment horizontal="right" vertical="top"/>
    </xf>
    <xf numFmtId="0" fontId="10" fillId="0" borderId="30" xfId="51" applyNumberFormat="1" applyFont="1" applyFill="1" applyBorder="1" applyProtection="1"/>
    <xf numFmtId="164" fontId="10" fillId="0" borderId="1" xfId="26" applyNumberFormat="1" applyFont="1" applyFill="1" applyBorder="1" applyProtection="1"/>
    <xf numFmtId="0" fontId="8" fillId="10" borderId="31" xfId="52" applyNumberFormat="1" applyFont="1" applyFill="1" applyBorder="1" applyProtection="1"/>
    <xf numFmtId="0" fontId="8" fillId="10" borderId="19" xfId="23" applyNumberFormat="1" applyFont="1" applyFill="1" applyBorder="1" applyProtection="1"/>
    <xf numFmtId="164" fontId="8" fillId="10" borderId="18" xfId="23" applyNumberFormat="1" applyFont="1" applyFill="1" applyBorder="1" applyAlignment="1" applyProtection="1">
      <alignment horizontal="right" vertical="top"/>
    </xf>
    <xf numFmtId="165" fontId="14" fillId="7" borderId="18" xfId="0" applyNumberFormat="1" applyFont="1" applyFill="1" applyBorder="1" applyAlignment="1" applyProtection="1">
      <alignment horizontal="right" vertical="top"/>
      <protection locked="0"/>
    </xf>
    <xf numFmtId="49" fontId="8" fillId="0" borderId="32" xfId="4" applyNumberFormat="1" applyFont="1" applyBorder="1" applyAlignment="1" applyProtection="1">
      <alignment horizontal="center" vertical="center" wrapText="1"/>
    </xf>
    <xf numFmtId="49" fontId="8" fillId="0" borderId="32" xfId="44" applyNumberFormat="1" applyFont="1" applyFill="1" applyBorder="1" applyProtection="1">
      <alignment horizontal="center" vertical="center" wrapText="1"/>
    </xf>
    <xf numFmtId="49" fontId="8" fillId="0" borderId="32" xfId="5" applyNumberFormat="1" applyFont="1" applyFill="1" applyBorder="1" applyProtection="1">
      <alignment horizontal="center" vertical="center" wrapText="1"/>
    </xf>
    <xf numFmtId="49" fontId="8" fillId="0" borderId="32" xfId="6" applyNumberFormat="1" applyFont="1" applyFill="1" applyBorder="1" applyProtection="1">
      <alignment horizontal="center" vertical="center" wrapText="1"/>
    </xf>
    <xf numFmtId="0" fontId="14" fillId="0" borderId="32" xfId="0" applyFont="1" applyFill="1" applyBorder="1" applyAlignment="1" applyProtection="1">
      <alignment horizontal="center"/>
      <protection locked="0"/>
    </xf>
    <xf numFmtId="0" fontId="9" fillId="0" borderId="1" xfId="0" applyFont="1" applyFill="1" applyBorder="1" applyAlignment="1" applyProtection="1">
      <alignment vertical="top" wrapText="1"/>
      <protection locked="0"/>
    </xf>
    <xf numFmtId="0" fontId="9" fillId="0" borderId="1" xfId="0" applyFont="1" applyFill="1" applyBorder="1" applyAlignment="1" applyProtection="1">
      <alignment vertical="top"/>
      <protection locked="0"/>
    </xf>
    <xf numFmtId="0" fontId="11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10" fillId="0" borderId="35" xfId="2" applyNumberFormat="1" applyFont="1" applyFill="1" applyBorder="1" applyAlignment="1" applyProtection="1">
      <alignment horizontal="right" vertical="top" wrapText="1"/>
    </xf>
    <xf numFmtId="0" fontId="0" fillId="0" borderId="35" xfId="0" applyBorder="1" applyAlignment="1"/>
    <xf numFmtId="0" fontId="14" fillId="0" borderId="33" xfId="0" applyFont="1" applyFill="1" applyBorder="1" applyAlignment="1" applyProtection="1">
      <alignment horizontal="center" vertical="center" wrapText="1"/>
      <protection locked="0"/>
    </xf>
    <xf numFmtId="0" fontId="15" fillId="0" borderId="34" xfId="0" applyFont="1" applyBorder="1" applyAlignment="1">
      <alignment horizontal="center" vertical="center" wrapText="1"/>
    </xf>
    <xf numFmtId="0" fontId="10" fillId="0" borderId="1" xfId="27" applyNumberFormat="1" applyFont="1" applyFill="1" applyBorder="1" applyProtection="1">
      <alignment horizontal="left" vertical="top" wrapText="1"/>
    </xf>
    <xf numFmtId="0" fontId="10" fillId="0" borderId="1" xfId="27" applyFont="1" applyFill="1" applyBorder="1">
      <alignment horizontal="left" vertical="top" wrapText="1"/>
    </xf>
    <xf numFmtId="49" fontId="8" fillId="0" borderId="32" xfId="3" applyNumberFormat="1" applyFont="1" applyFill="1" applyBorder="1" applyAlignment="1" applyProtection="1">
      <alignment horizontal="center" vertical="center" wrapText="1"/>
    </xf>
    <xf numFmtId="49" fontId="8" fillId="0" borderId="32" xfId="4" applyNumberFormat="1" applyFont="1" applyBorder="1" applyAlignment="1" applyProtection="1">
      <alignment horizontal="center" vertical="center" wrapText="1"/>
    </xf>
    <xf numFmtId="49" fontId="8" fillId="0" borderId="32" xfId="43" applyNumberFormat="1" applyFont="1" applyFill="1" applyBorder="1" applyProtection="1">
      <alignment horizontal="center" vertical="center" wrapText="1"/>
    </xf>
    <xf numFmtId="49" fontId="8" fillId="0" borderId="32" xfId="43" applyFont="1" applyFill="1" applyBorder="1">
      <alignment horizontal="center" vertical="center" wrapText="1"/>
    </xf>
    <xf numFmtId="49" fontId="8" fillId="0" borderId="32" xfId="3" applyNumberFormat="1" applyFont="1" applyFill="1" applyBorder="1" applyProtection="1">
      <alignment horizontal="center" vertical="center" wrapText="1"/>
    </xf>
    <xf numFmtId="49" fontId="8" fillId="0" borderId="32" xfId="4" applyNumberFormat="1" applyFont="1" applyFill="1" applyBorder="1" applyProtection="1">
      <alignment horizontal="center" vertical="center" wrapText="1"/>
    </xf>
    <xf numFmtId="49" fontId="8" fillId="0" borderId="32" xfId="4" applyFont="1" applyFill="1" applyBorder="1">
      <alignment horizontal="center" vertical="center" wrapText="1"/>
    </xf>
  </cellXfs>
  <cellStyles count="57">
    <cellStyle name="br" xfId="30"/>
    <cellStyle name="col" xfId="29"/>
    <cellStyle name="ex58" xfId="33"/>
    <cellStyle name="ex59" xfId="34"/>
    <cellStyle name="ex60" xfId="7"/>
    <cellStyle name="ex61" xfId="8"/>
    <cellStyle name="ex62" xfId="35"/>
    <cellStyle name="ex63" xfId="36"/>
    <cellStyle name="ex64" xfId="11"/>
    <cellStyle name="ex65" xfId="12"/>
    <cellStyle name="ex66" xfId="37"/>
    <cellStyle name="ex67" xfId="38"/>
    <cellStyle name="ex68" xfId="15"/>
    <cellStyle name="ex69" xfId="16"/>
    <cellStyle name="ex70" xfId="39"/>
    <cellStyle name="ex71" xfId="40"/>
    <cellStyle name="ex72" xfId="19"/>
    <cellStyle name="ex73" xfId="20"/>
    <cellStyle name="ex74" xfId="41"/>
    <cellStyle name="ex75" xfId="42"/>
    <cellStyle name="st57" xfId="2"/>
    <cellStyle name="st66" xfId="55"/>
    <cellStyle name="st67" xfId="56"/>
    <cellStyle name="st68" xfId="53"/>
    <cellStyle name="st69" xfId="54"/>
    <cellStyle name="st70" xfId="45"/>
    <cellStyle name="st71" xfId="46"/>
    <cellStyle name="st72" xfId="47"/>
    <cellStyle name="st73" xfId="48"/>
    <cellStyle name="st76" xfId="24"/>
    <cellStyle name="st77" xfId="25"/>
    <cellStyle name="st78" xfId="9"/>
    <cellStyle name="st79" xfId="10"/>
    <cellStyle name="st80" xfId="13"/>
    <cellStyle name="st81" xfId="14"/>
    <cellStyle name="st82" xfId="17"/>
    <cellStyle name="st83" xfId="18"/>
    <cellStyle name="st84" xfId="21"/>
    <cellStyle name="st85" xfId="22"/>
    <cellStyle name="style0" xfId="31"/>
    <cellStyle name="td" xfId="32"/>
    <cellStyle name="tr" xfId="28"/>
    <cellStyle name="xl_bot_header" xfId="5"/>
    <cellStyle name="xl_bot_left_header" xfId="44"/>
    <cellStyle name="xl_bot_right_header" xfId="6"/>
    <cellStyle name="xl_footer" xfId="27"/>
    <cellStyle name="xl_header" xfId="1"/>
    <cellStyle name="xl_top_header" xfId="3"/>
    <cellStyle name="xl_top_left_header" xfId="43"/>
    <cellStyle name="xl_top_right_header" xfId="4"/>
    <cellStyle name="xl_total_bot" xfId="26"/>
    <cellStyle name="xl_total_center" xfId="23"/>
    <cellStyle name="xl_total_left" xfId="52"/>
    <cellStyle name="xl_total_top" xfId="50"/>
    <cellStyle name="xl_total_top_left" xfId="49"/>
    <cellStyle name="xl_total_top_right" xfId="51"/>
    <cellStyle name="Обычный" xfId="0" builtinId="0"/>
  </cellStyles>
  <dxfs count="0"/>
  <tableStyles count="0"/>
  <colors>
    <mruColors>
      <color rgb="FF799FC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abSelected="1" view="pageBreakPreview" zoomScale="85" zoomScaleNormal="100" zoomScaleSheetLayoutView="85" workbookViewId="0">
      <pane ySplit="5" topLeftCell="A6" activePane="bottomLeft" state="frozen"/>
      <selection pane="bottomLeft" activeCell="J14" sqref="J14"/>
    </sheetView>
  </sheetViews>
  <sheetFormatPr defaultColWidth="9.140625" defaultRowHeight="15.75" x14ac:dyDescent="0.25"/>
  <cols>
    <col min="1" max="1" width="12.5703125" style="1" customWidth="1"/>
    <col min="2" max="2" width="40.5703125" style="1" customWidth="1"/>
    <col min="3" max="3" width="19" style="1" customWidth="1"/>
    <col min="4" max="5" width="17.7109375" style="1" customWidth="1"/>
    <col min="6" max="6" width="17.5703125" style="1" customWidth="1"/>
    <col min="7" max="7" width="12.7109375" style="1" customWidth="1"/>
    <col min="8" max="8" width="17.7109375" style="1" customWidth="1"/>
    <col min="9" max="9" width="12.7109375" style="1" customWidth="1"/>
    <col min="10" max="10" width="61.7109375" style="1" customWidth="1"/>
    <col min="11" max="16384" width="9.140625" style="1"/>
  </cols>
  <sheetData>
    <row r="1" spans="1:10" ht="57" customHeight="1" x14ac:dyDescent="0.25">
      <c r="A1" s="47" t="s">
        <v>104</v>
      </c>
      <c r="B1" s="47"/>
      <c r="C1" s="47"/>
      <c r="D1" s="47"/>
      <c r="E1" s="47"/>
      <c r="F1" s="47"/>
      <c r="G1" s="47"/>
      <c r="H1" s="47"/>
      <c r="I1" s="47"/>
      <c r="J1" s="48"/>
    </row>
    <row r="2" spans="1:10" ht="15.2" customHeight="1" x14ac:dyDescent="0.25">
      <c r="A2" s="49" t="s">
        <v>13</v>
      </c>
      <c r="B2" s="49"/>
      <c r="C2" s="49"/>
      <c r="D2" s="49"/>
      <c r="E2" s="49"/>
      <c r="F2" s="49"/>
      <c r="G2" s="49"/>
      <c r="H2" s="49"/>
      <c r="I2" s="49"/>
      <c r="J2" s="50"/>
    </row>
    <row r="3" spans="1:10" ht="38.450000000000003" customHeight="1" x14ac:dyDescent="0.25">
      <c r="A3" s="57" t="s">
        <v>14</v>
      </c>
      <c r="B3" s="59" t="s">
        <v>78</v>
      </c>
      <c r="C3" s="55" t="s">
        <v>8</v>
      </c>
      <c r="D3" s="55" t="s">
        <v>5</v>
      </c>
      <c r="E3" s="60" t="s">
        <v>4</v>
      </c>
      <c r="F3" s="56" t="s">
        <v>7</v>
      </c>
      <c r="G3" s="56"/>
      <c r="H3" s="56" t="s">
        <v>11</v>
      </c>
      <c r="I3" s="56"/>
      <c r="J3" s="51" t="s">
        <v>85</v>
      </c>
    </row>
    <row r="4" spans="1:10" ht="28.5" customHeight="1" x14ac:dyDescent="0.25">
      <c r="A4" s="58"/>
      <c r="B4" s="59"/>
      <c r="C4" s="55"/>
      <c r="D4" s="55"/>
      <c r="E4" s="61"/>
      <c r="F4" s="40" t="s">
        <v>9</v>
      </c>
      <c r="G4" s="40" t="s">
        <v>10</v>
      </c>
      <c r="H4" s="40" t="s">
        <v>9</v>
      </c>
      <c r="I4" s="40" t="s">
        <v>10</v>
      </c>
      <c r="J4" s="52"/>
    </row>
    <row r="5" spans="1:10" x14ac:dyDescent="0.25">
      <c r="A5" s="41" t="s">
        <v>0</v>
      </c>
      <c r="B5" s="42" t="s">
        <v>1</v>
      </c>
      <c r="C5" s="42" t="s">
        <v>2</v>
      </c>
      <c r="D5" s="42" t="s">
        <v>3</v>
      </c>
      <c r="E5" s="43" t="s">
        <v>6</v>
      </c>
      <c r="F5" s="43" t="s">
        <v>81</v>
      </c>
      <c r="G5" s="43" t="s">
        <v>82</v>
      </c>
      <c r="H5" s="43" t="s">
        <v>83</v>
      </c>
      <c r="I5" s="43" t="s">
        <v>84</v>
      </c>
      <c r="J5" s="44">
        <v>10</v>
      </c>
    </row>
    <row r="6" spans="1:10" ht="31.5" x14ac:dyDescent="0.25">
      <c r="A6" s="15" t="s">
        <v>15</v>
      </c>
      <c r="B6" s="16" t="s">
        <v>16</v>
      </c>
      <c r="C6" s="17">
        <f>C9+C11+C12+C13+C14</f>
        <v>37464.498</v>
      </c>
      <c r="D6" s="17">
        <f t="shared" ref="D6:E6" si="0">D9+D11+D12+D13+D14</f>
        <v>48977.023000000001</v>
      </c>
      <c r="E6" s="17">
        <f t="shared" si="0"/>
        <v>45243.43</v>
      </c>
      <c r="F6" s="14">
        <f>E6-C6</f>
        <v>7778.9320000000007</v>
      </c>
      <c r="G6" s="20">
        <f>E6/C6-100%</f>
        <v>0.20763475864537151</v>
      </c>
      <c r="H6" s="14">
        <f>E6-D6</f>
        <v>-3733.5930000000008</v>
      </c>
      <c r="I6" s="20">
        <f>E6/D6-100%</f>
        <v>-7.6231521870980257E-2</v>
      </c>
      <c r="J6" s="20"/>
    </row>
    <row r="7" spans="1:10" ht="63.75" hidden="1" customHeight="1" x14ac:dyDescent="0.25">
      <c r="A7" s="2" t="s">
        <v>17</v>
      </c>
      <c r="B7" s="3" t="s">
        <v>18</v>
      </c>
      <c r="C7" s="7">
        <v>0</v>
      </c>
      <c r="D7" s="4">
        <v>0</v>
      </c>
      <c r="E7" s="5">
        <v>0</v>
      </c>
      <c r="F7" s="12">
        <f>E7-C7</f>
        <v>0</v>
      </c>
      <c r="G7" s="13" t="e">
        <f t="shared" ref="G7:G39" si="1">E7/C7-100%</f>
        <v>#DIV/0!</v>
      </c>
      <c r="H7" s="12">
        <f t="shared" ref="H7:H39" si="2">E7-D7</f>
        <v>0</v>
      </c>
      <c r="I7" s="13" t="e">
        <f t="shared" ref="I7:I39" si="3">E7/D7-100%</f>
        <v>#DIV/0!</v>
      </c>
      <c r="J7" s="45" t="s">
        <v>86</v>
      </c>
    </row>
    <row r="8" spans="1:10" ht="78.75" hidden="1" x14ac:dyDescent="0.25">
      <c r="A8" s="2" t="s">
        <v>19</v>
      </c>
      <c r="B8" s="3" t="s">
        <v>20</v>
      </c>
      <c r="C8" s="7">
        <v>0</v>
      </c>
      <c r="D8" s="4">
        <v>0</v>
      </c>
      <c r="E8" s="5">
        <v>0</v>
      </c>
      <c r="F8" s="12">
        <f t="shared" ref="F8:F14" si="4">E8-C8</f>
        <v>0</v>
      </c>
      <c r="G8" s="13" t="e">
        <f t="shared" si="1"/>
        <v>#DIV/0!</v>
      </c>
      <c r="H8" s="12">
        <f t="shared" si="2"/>
        <v>0</v>
      </c>
      <c r="I8" s="13" t="e">
        <f t="shared" si="3"/>
        <v>#DIV/0!</v>
      </c>
      <c r="J8" s="46"/>
    </row>
    <row r="9" spans="1:10" ht="94.5" x14ac:dyDescent="0.25">
      <c r="A9" s="2" t="s">
        <v>21</v>
      </c>
      <c r="B9" s="3" t="s">
        <v>22</v>
      </c>
      <c r="C9" s="7">
        <v>1809.2950000000001</v>
      </c>
      <c r="D9" s="4">
        <v>1513.0530000000001</v>
      </c>
      <c r="E9" s="5">
        <v>564.54600000000005</v>
      </c>
      <c r="F9" s="12">
        <f t="shared" si="4"/>
        <v>-1244.749</v>
      </c>
      <c r="G9" s="13">
        <f t="shared" si="1"/>
        <v>-0.68797459784059534</v>
      </c>
      <c r="H9" s="12">
        <f t="shared" si="2"/>
        <v>-948.50700000000006</v>
      </c>
      <c r="I9" s="13">
        <f t="shared" si="3"/>
        <v>-0.62688286530610626</v>
      </c>
      <c r="J9" s="46"/>
    </row>
    <row r="10" spans="1:10" hidden="1" x14ac:dyDescent="0.25">
      <c r="A10" s="2" t="s">
        <v>23</v>
      </c>
      <c r="B10" s="3" t="s">
        <v>24</v>
      </c>
      <c r="C10" s="7">
        <v>0</v>
      </c>
      <c r="D10" s="4">
        <v>0</v>
      </c>
      <c r="E10" s="5">
        <v>0</v>
      </c>
      <c r="F10" s="12">
        <f t="shared" si="4"/>
        <v>0</v>
      </c>
      <c r="G10" s="13" t="e">
        <f t="shared" si="1"/>
        <v>#DIV/0!</v>
      </c>
      <c r="H10" s="12">
        <f t="shared" si="2"/>
        <v>0</v>
      </c>
      <c r="I10" s="13" t="e">
        <f t="shared" si="3"/>
        <v>#DIV/0!</v>
      </c>
      <c r="J10" s="46"/>
    </row>
    <row r="11" spans="1:10" ht="63" x14ac:dyDescent="0.25">
      <c r="A11" s="2" t="s">
        <v>25</v>
      </c>
      <c r="B11" s="3" t="s">
        <v>26</v>
      </c>
      <c r="C11" s="7">
        <v>21.765999999999998</v>
      </c>
      <c r="D11" s="4">
        <v>21.765999999999998</v>
      </c>
      <c r="E11" s="5">
        <v>21.765999999999998</v>
      </c>
      <c r="F11" s="12">
        <f t="shared" si="4"/>
        <v>0</v>
      </c>
      <c r="G11" s="13">
        <f t="shared" si="1"/>
        <v>0</v>
      </c>
      <c r="H11" s="12">
        <f t="shared" si="2"/>
        <v>0</v>
      </c>
      <c r="I11" s="13">
        <f t="shared" si="3"/>
        <v>0</v>
      </c>
      <c r="J11" s="45"/>
    </row>
    <row r="12" spans="1:10" ht="31.5" hidden="1" x14ac:dyDescent="0.25">
      <c r="A12" s="2" t="s">
        <v>27</v>
      </c>
      <c r="B12" s="3" t="s">
        <v>28</v>
      </c>
      <c r="C12" s="8">
        <v>0</v>
      </c>
      <c r="D12" s="4">
        <v>0</v>
      </c>
      <c r="E12" s="5">
        <v>0</v>
      </c>
      <c r="F12" s="12">
        <f t="shared" si="4"/>
        <v>0</v>
      </c>
      <c r="G12" s="13" t="s">
        <v>12</v>
      </c>
      <c r="H12" s="12">
        <f t="shared" si="2"/>
        <v>0</v>
      </c>
      <c r="I12" s="13" t="e">
        <f t="shared" si="3"/>
        <v>#DIV/0!</v>
      </c>
      <c r="J12" s="46"/>
    </row>
    <row r="13" spans="1:10" x14ac:dyDescent="0.25">
      <c r="A13" s="2" t="s">
        <v>79</v>
      </c>
      <c r="B13" s="3" t="s">
        <v>80</v>
      </c>
      <c r="C13" s="8">
        <v>100</v>
      </c>
      <c r="D13" s="4">
        <v>100</v>
      </c>
      <c r="E13" s="5">
        <v>0</v>
      </c>
      <c r="F13" s="12">
        <f t="shared" si="4"/>
        <v>-100</v>
      </c>
      <c r="G13" s="13">
        <f t="shared" si="1"/>
        <v>-1</v>
      </c>
      <c r="H13" s="12">
        <f t="shared" si="2"/>
        <v>-100</v>
      </c>
      <c r="I13" s="13" t="s">
        <v>12</v>
      </c>
      <c r="J13" s="45"/>
    </row>
    <row r="14" spans="1:10" ht="47.25" x14ac:dyDescent="0.25">
      <c r="A14" s="2" t="s">
        <v>29</v>
      </c>
      <c r="B14" s="3" t="s">
        <v>30</v>
      </c>
      <c r="C14" s="8">
        <v>35533.436999999998</v>
      </c>
      <c r="D14" s="4">
        <v>47342.203999999998</v>
      </c>
      <c r="E14" s="5">
        <v>44657.118000000002</v>
      </c>
      <c r="F14" s="12">
        <f t="shared" si="4"/>
        <v>9123.6810000000041</v>
      </c>
      <c r="G14" s="13">
        <f t="shared" si="1"/>
        <v>0.25676325653496468</v>
      </c>
      <c r="H14" s="12">
        <f t="shared" si="2"/>
        <v>-2685.0859999999957</v>
      </c>
      <c r="I14" s="13">
        <f t="shared" si="3"/>
        <v>-5.6716539855220849E-2</v>
      </c>
      <c r="J14" s="45" t="s">
        <v>87</v>
      </c>
    </row>
    <row r="15" spans="1:10" ht="31.5" x14ac:dyDescent="0.25">
      <c r="A15" s="21" t="s">
        <v>100</v>
      </c>
      <c r="B15" s="22" t="s">
        <v>102</v>
      </c>
      <c r="C15" s="23">
        <f>C16</f>
        <v>50</v>
      </c>
      <c r="D15" s="24">
        <f>D16</f>
        <v>50</v>
      </c>
      <c r="E15" s="24">
        <f>E16</f>
        <v>49.993000000000002</v>
      </c>
      <c r="F15" s="14">
        <f>E15-C15</f>
        <v>-6.9999999999978968E-3</v>
      </c>
      <c r="G15" s="20">
        <f t="shared" si="1"/>
        <v>-1.3999999999991797E-4</v>
      </c>
      <c r="H15" s="14">
        <f t="shared" si="2"/>
        <v>-6.9999999999978968E-3</v>
      </c>
      <c r="I15" s="20" t="s">
        <v>12</v>
      </c>
      <c r="J15" s="20"/>
    </row>
    <row r="16" spans="1:10" ht="47.25" x14ac:dyDescent="0.25">
      <c r="A16" s="9" t="s">
        <v>101</v>
      </c>
      <c r="B16" s="10" t="s">
        <v>103</v>
      </c>
      <c r="C16" s="11">
        <v>50</v>
      </c>
      <c r="D16" s="4">
        <v>50</v>
      </c>
      <c r="E16" s="5">
        <v>49.993000000000002</v>
      </c>
      <c r="F16" s="12">
        <f>E16-C16</f>
        <v>-6.9999999999978968E-3</v>
      </c>
      <c r="G16" s="13">
        <f t="shared" si="1"/>
        <v>-1.3999999999991797E-4</v>
      </c>
      <c r="H16" s="12">
        <f t="shared" si="2"/>
        <v>-6.9999999999978968E-3</v>
      </c>
      <c r="I16" s="13" t="s">
        <v>12</v>
      </c>
      <c r="J16" s="45"/>
    </row>
    <row r="17" spans="1:10" x14ac:dyDescent="0.25">
      <c r="A17" s="15" t="s">
        <v>31</v>
      </c>
      <c r="B17" s="16" t="s">
        <v>32</v>
      </c>
      <c r="C17" s="25">
        <f>C20+C21+C22+C18</f>
        <v>4654</v>
      </c>
      <c r="D17" s="25">
        <f>D20+D21+D22+D18</f>
        <v>5804.576</v>
      </c>
      <c r="E17" s="25">
        <f>E20+E21+E22+E18</f>
        <v>5804.576</v>
      </c>
      <c r="F17" s="14">
        <f>E17-C17</f>
        <v>1150.576</v>
      </c>
      <c r="G17" s="20">
        <f t="shared" si="1"/>
        <v>0.2472230339492909</v>
      </c>
      <c r="H17" s="14">
        <f t="shared" si="2"/>
        <v>0</v>
      </c>
      <c r="I17" s="20">
        <f t="shared" si="3"/>
        <v>0</v>
      </c>
      <c r="J17" s="20"/>
    </row>
    <row r="18" spans="1:10" ht="31.5" hidden="1" x14ac:dyDescent="0.25">
      <c r="A18" s="2" t="s">
        <v>33</v>
      </c>
      <c r="B18" s="3" t="s">
        <v>34</v>
      </c>
      <c r="C18" s="6">
        <v>0</v>
      </c>
      <c r="D18" s="4">
        <v>0</v>
      </c>
      <c r="E18" s="5">
        <v>0</v>
      </c>
      <c r="F18" s="12">
        <f t="shared" ref="F18:F39" si="5">E18-C18</f>
        <v>0</v>
      </c>
      <c r="G18" s="13" t="e">
        <f t="shared" si="1"/>
        <v>#DIV/0!</v>
      </c>
      <c r="H18" s="12">
        <f t="shared" si="2"/>
        <v>0</v>
      </c>
      <c r="I18" s="13" t="e">
        <f t="shared" si="3"/>
        <v>#DIV/0!</v>
      </c>
      <c r="J18" s="45" t="s">
        <v>89</v>
      </c>
    </row>
    <row r="19" spans="1:10" ht="31.5" hidden="1" x14ac:dyDescent="0.25">
      <c r="A19" s="2" t="s">
        <v>35</v>
      </c>
      <c r="B19" s="3" t="s">
        <v>36</v>
      </c>
      <c r="C19" s="6">
        <v>0</v>
      </c>
      <c r="D19" s="4">
        <v>0</v>
      </c>
      <c r="E19" s="5">
        <v>0</v>
      </c>
      <c r="F19" s="12">
        <f t="shared" si="5"/>
        <v>0</v>
      </c>
      <c r="G19" s="13" t="e">
        <f t="shared" si="1"/>
        <v>#DIV/0!</v>
      </c>
      <c r="H19" s="12">
        <f t="shared" si="2"/>
        <v>0</v>
      </c>
      <c r="I19" s="13" t="e">
        <f t="shared" si="3"/>
        <v>#DIV/0!</v>
      </c>
      <c r="J19" s="45" t="s">
        <v>90</v>
      </c>
    </row>
    <row r="20" spans="1:10" hidden="1" x14ac:dyDescent="0.25">
      <c r="A20" s="2" t="s">
        <v>37</v>
      </c>
      <c r="B20" s="3" t="s">
        <v>38</v>
      </c>
      <c r="C20" s="6">
        <v>0</v>
      </c>
      <c r="D20" s="4">
        <v>0</v>
      </c>
      <c r="E20" s="5">
        <v>0</v>
      </c>
      <c r="F20" s="12">
        <f t="shared" si="5"/>
        <v>0</v>
      </c>
      <c r="G20" s="13" t="e">
        <f t="shared" si="1"/>
        <v>#DIV/0!</v>
      </c>
      <c r="H20" s="12">
        <f t="shared" si="2"/>
        <v>0</v>
      </c>
      <c r="I20" s="13" t="e">
        <f t="shared" si="3"/>
        <v>#DIV/0!</v>
      </c>
      <c r="J20" s="45" t="s">
        <v>91</v>
      </c>
    </row>
    <row r="21" spans="1:10" ht="63" x14ac:dyDescent="0.25">
      <c r="A21" s="2" t="s">
        <v>39</v>
      </c>
      <c r="B21" s="3" t="s">
        <v>40</v>
      </c>
      <c r="C21" s="6">
        <v>4654</v>
      </c>
      <c r="D21" s="4">
        <v>5804.576</v>
      </c>
      <c r="E21" s="5">
        <v>5804.576</v>
      </c>
      <c r="F21" s="12">
        <f t="shared" si="5"/>
        <v>1150.576</v>
      </c>
      <c r="G21" s="13">
        <f t="shared" si="1"/>
        <v>0.2472230339492909</v>
      </c>
      <c r="H21" s="12">
        <f t="shared" si="2"/>
        <v>0</v>
      </c>
      <c r="I21" s="13">
        <f t="shared" si="3"/>
        <v>0</v>
      </c>
      <c r="J21" s="45" t="s">
        <v>97</v>
      </c>
    </row>
    <row r="22" spans="1:10" ht="31.5" hidden="1" x14ac:dyDescent="0.25">
      <c r="A22" s="2" t="s">
        <v>41</v>
      </c>
      <c r="B22" s="3" t="s">
        <v>42</v>
      </c>
      <c r="C22" s="6">
        <v>0</v>
      </c>
      <c r="D22" s="4">
        <v>0</v>
      </c>
      <c r="E22" s="5">
        <v>0</v>
      </c>
      <c r="F22" s="12">
        <f t="shared" si="5"/>
        <v>0</v>
      </c>
      <c r="G22" s="13" t="s">
        <v>12</v>
      </c>
      <c r="H22" s="12">
        <f t="shared" si="2"/>
        <v>0</v>
      </c>
      <c r="I22" s="13" t="e">
        <f t="shared" si="3"/>
        <v>#DIV/0!</v>
      </c>
      <c r="J22" s="45" t="s">
        <v>98</v>
      </c>
    </row>
    <row r="23" spans="1:10" ht="31.5" x14ac:dyDescent="0.25">
      <c r="A23" s="15" t="s">
        <v>43</v>
      </c>
      <c r="B23" s="16" t="s">
        <v>44</v>
      </c>
      <c r="C23" s="25">
        <f>C24+C25+C26</f>
        <v>0</v>
      </c>
      <c r="D23" s="25">
        <f t="shared" ref="D23:E23" si="6">D24+D25+D26</f>
        <v>1000</v>
      </c>
      <c r="E23" s="25">
        <f t="shared" si="6"/>
        <v>1000</v>
      </c>
      <c r="F23" s="14">
        <f t="shared" si="5"/>
        <v>1000</v>
      </c>
      <c r="G23" s="20" t="e">
        <f t="shared" si="1"/>
        <v>#DIV/0!</v>
      </c>
      <c r="H23" s="14">
        <f t="shared" si="2"/>
        <v>0</v>
      </c>
      <c r="I23" s="20">
        <f t="shared" si="3"/>
        <v>0</v>
      </c>
      <c r="J23" s="20"/>
    </row>
    <row r="24" spans="1:10" ht="47.25" hidden="1" x14ac:dyDescent="0.25">
      <c r="A24" s="2" t="s">
        <v>45</v>
      </c>
      <c r="B24" s="3" t="s">
        <v>46</v>
      </c>
      <c r="C24" s="6">
        <v>0</v>
      </c>
      <c r="D24" s="4">
        <v>0</v>
      </c>
      <c r="E24" s="5">
        <v>0</v>
      </c>
      <c r="F24" s="12">
        <f t="shared" si="5"/>
        <v>0</v>
      </c>
      <c r="G24" s="13" t="e">
        <f t="shared" si="1"/>
        <v>#DIV/0!</v>
      </c>
      <c r="H24" s="12">
        <f t="shared" si="2"/>
        <v>0</v>
      </c>
      <c r="I24" s="13" t="e">
        <f t="shared" si="3"/>
        <v>#DIV/0!</v>
      </c>
      <c r="J24" s="45" t="s">
        <v>92</v>
      </c>
    </row>
    <row r="25" spans="1:10" ht="47.25" hidden="1" x14ac:dyDescent="0.25">
      <c r="A25" s="2" t="s">
        <v>47</v>
      </c>
      <c r="B25" s="3" t="s">
        <v>48</v>
      </c>
      <c r="C25" s="6">
        <v>0</v>
      </c>
      <c r="D25" s="4">
        <v>0</v>
      </c>
      <c r="E25" s="5">
        <v>0</v>
      </c>
      <c r="F25" s="12">
        <f t="shared" si="5"/>
        <v>0</v>
      </c>
      <c r="G25" s="13" t="e">
        <f t="shared" si="1"/>
        <v>#DIV/0!</v>
      </c>
      <c r="H25" s="12">
        <f t="shared" si="2"/>
        <v>0</v>
      </c>
      <c r="I25" s="13" t="e">
        <f t="shared" si="3"/>
        <v>#DIV/0!</v>
      </c>
      <c r="J25" s="45" t="s">
        <v>87</v>
      </c>
    </row>
    <row r="26" spans="1:10" ht="47.25" x14ac:dyDescent="0.25">
      <c r="A26" s="2" t="s">
        <v>49</v>
      </c>
      <c r="B26" s="3" t="s">
        <v>50</v>
      </c>
      <c r="C26" s="6">
        <v>0</v>
      </c>
      <c r="D26" s="4">
        <v>1000</v>
      </c>
      <c r="E26" s="5">
        <v>1000</v>
      </c>
      <c r="F26" s="12">
        <f t="shared" si="5"/>
        <v>1000</v>
      </c>
      <c r="G26" s="13" t="e">
        <f t="shared" si="1"/>
        <v>#DIV/0!</v>
      </c>
      <c r="H26" s="12">
        <f t="shared" si="2"/>
        <v>0</v>
      </c>
      <c r="I26" s="13">
        <f t="shared" si="3"/>
        <v>0</v>
      </c>
      <c r="J26" s="45" t="s">
        <v>87</v>
      </c>
    </row>
    <row r="27" spans="1:10" hidden="1" x14ac:dyDescent="0.25">
      <c r="A27" s="15" t="s">
        <v>51</v>
      </c>
      <c r="B27" s="16" t="s">
        <v>52</v>
      </c>
      <c r="C27" s="26">
        <f>C28</f>
        <v>0</v>
      </c>
      <c r="D27" s="26">
        <f t="shared" ref="D27:E27" si="7">D28</f>
        <v>0</v>
      </c>
      <c r="E27" s="26">
        <f t="shared" si="7"/>
        <v>0</v>
      </c>
      <c r="F27" s="14">
        <f t="shared" si="5"/>
        <v>0</v>
      </c>
      <c r="G27" s="20" t="s">
        <v>12</v>
      </c>
      <c r="H27" s="14">
        <f t="shared" si="2"/>
        <v>0</v>
      </c>
      <c r="I27" s="20" t="e">
        <f t="shared" si="3"/>
        <v>#DIV/0!</v>
      </c>
      <c r="J27" s="20"/>
    </row>
    <row r="28" spans="1:10" ht="47.25" hidden="1" x14ac:dyDescent="0.25">
      <c r="A28" s="2" t="s">
        <v>53</v>
      </c>
      <c r="B28" s="3" t="s">
        <v>54</v>
      </c>
      <c r="C28" s="8">
        <v>0</v>
      </c>
      <c r="D28" s="4">
        <v>0</v>
      </c>
      <c r="E28" s="5">
        <v>0</v>
      </c>
      <c r="F28" s="12">
        <f t="shared" si="5"/>
        <v>0</v>
      </c>
      <c r="G28" s="13" t="s">
        <v>12</v>
      </c>
      <c r="H28" s="12">
        <f t="shared" si="2"/>
        <v>0</v>
      </c>
      <c r="I28" s="13" t="e">
        <f t="shared" si="3"/>
        <v>#DIV/0!</v>
      </c>
      <c r="J28" s="45" t="s">
        <v>93</v>
      </c>
    </row>
    <row r="29" spans="1:10" x14ac:dyDescent="0.25">
      <c r="A29" s="15" t="s">
        <v>55</v>
      </c>
      <c r="B29" s="16" t="s">
        <v>56</v>
      </c>
      <c r="C29" s="25">
        <f>C30</f>
        <v>737.08500000000004</v>
      </c>
      <c r="D29" s="25">
        <f t="shared" ref="D29:E29" si="8">D30</f>
        <v>737.08500000000004</v>
      </c>
      <c r="E29" s="25">
        <f t="shared" si="8"/>
        <v>737.08500000000004</v>
      </c>
      <c r="F29" s="14">
        <f t="shared" si="5"/>
        <v>0</v>
      </c>
      <c r="G29" s="20">
        <f t="shared" si="1"/>
        <v>0</v>
      </c>
      <c r="H29" s="14">
        <f t="shared" si="2"/>
        <v>0</v>
      </c>
      <c r="I29" s="20">
        <f t="shared" si="3"/>
        <v>0</v>
      </c>
      <c r="J29" s="20"/>
    </row>
    <row r="30" spans="1:10" x14ac:dyDescent="0.25">
      <c r="A30" s="2" t="s">
        <v>57</v>
      </c>
      <c r="B30" s="3" t="s">
        <v>58</v>
      </c>
      <c r="C30" s="6">
        <v>737.08500000000004</v>
      </c>
      <c r="D30" s="4">
        <v>737.08500000000004</v>
      </c>
      <c r="E30" s="5">
        <v>737.08500000000004</v>
      </c>
      <c r="F30" s="12">
        <f t="shared" si="5"/>
        <v>0</v>
      </c>
      <c r="G30" s="13">
        <f t="shared" si="1"/>
        <v>0</v>
      </c>
      <c r="H30" s="12">
        <f t="shared" si="2"/>
        <v>0</v>
      </c>
      <c r="I30" s="13">
        <f t="shared" si="3"/>
        <v>0</v>
      </c>
      <c r="J30" s="45"/>
    </row>
    <row r="31" spans="1:10" ht="47.25" hidden="1" customHeight="1" x14ac:dyDescent="0.25">
      <c r="A31" s="2" t="s">
        <v>59</v>
      </c>
      <c r="B31" s="3" t="s">
        <v>60</v>
      </c>
      <c r="C31" s="6"/>
      <c r="D31" s="4"/>
      <c r="E31" s="5"/>
      <c r="F31" s="12">
        <f t="shared" si="5"/>
        <v>0</v>
      </c>
      <c r="G31" s="13" t="e">
        <f t="shared" si="1"/>
        <v>#DIV/0!</v>
      </c>
      <c r="H31" s="12">
        <f t="shared" si="2"/>
        <v>0</v>
      </c>
      <c r="I31" s="13" t="e">
        <f t="shared" si="3"/>
        <v>#DIV/0!</v>
      </c>
      <c r="J31" s="45" t="s">
        <v>96</v>
      </c>
    </row>
    <row r="32" spans="1:10" ht="31.5" hidden="1" x14ac:dyDescent="0.25">
      <c r="A32" s="2" t="s">
        <v>61</v>
      </c>
      <c r="B32" s="3" t="s">
        <v>62</v>
      </c>
      <c r="C32" s="6"/>
      <c r="D32" s="4"/>
      <c r="E32" s="5"/>
      <c r="F32" s="12">
        <f t="shared" si="5"/>
        <v>0</v>
      </c>
      <c r="G32" s="13" t="e">
        <f t="shared" si="1"/>
        <v>#DIV/0!</v>
      </c>
      <c r="H32" s="12">
        <f t="shared" si="2"/>
        <v>0</v>
      </c>
      <c r="I32" s="13" t="e">
        <f t="shared" si="3"/>
        <v>#DIV/0!</v>
      </c>
      <c r="J32" s="45" t="s">
        <v>94</v>
      </c>
    </row>
    <row r="33" spans="1:10" ht="49.5" hidden="1" customHeight="1" x14ac:dyDescent="0.25">
      <c r="A33" s="2" t="s">
        <v>63</v>
      </c>
      <c r="B33" s="3" t="s">
        <v>64</v>
      </c>
      <c r="C33" s="6"/>
      <c r="D33" s="4"/>
      <c r="E33" s="5"/>
      <c r="F33" s="12">
        <f t="shared" si="5"/>
        <v>0</v>
      </c>
      <c r="G33" s="13" t="e">
        <f t="shared" si="1"/>
        <v>#DIV/0!</v>
      </c>
      <c r="H33" s="12">
        <f t="shared" si="2"/>
        <v>0</v>
      </c>
      <c r="I33" s="13" t="e">
        <f t="shared" si="3"/>
        <v>#DIV/0!</v>
      </c>
      <c r="J33" s="45" t="s">
        <v>95</v>
      </c>
    </row>
    <row r="34" spans="1:10" ht="31.5" hidden="1" x14ac:dyDescent="0.25">
      <c r="A34" s="15" t="s">
        <v>65</v>
      </c>
      <c r="B34" s="16" t="s">
        <v>66</v>
      </c>
      <c r="C34" s="26">
        <f>C35+C36</f>
        <v>0</v>
      </c>
      <c r="D34" s="26">
        <f t="shared" ref="D34:E34" si="9">D35+D36</f>
        <v>0</v>
      </c>
      <c r="E34" s="26">
        <f t="shared" si="9"/>
        <v>0</v>
      </c>
      <c r="F34" s="14">
        <f t="shared" si="5"/>
        <v>0</v>
      </c>
      <c r="G34" s="20" t="e">
        <f t="shared" si="1"/>
        <v>#DIV/0!</v>
      </c>
      <c r="H34" s="14">
        <f t="shared" si="2"/>
        <v>0</v>
      </c>
      <c r="I34" s="20" t="e">
        <f t="shared" si="3"/>
        <v>#DIV/0!</v>
      </c>
      <c r="J34" s="20"/>
    </row>
    <row r="35" spans="1:10" hidden="1" x14ac:dyDescent="0.25">
      <c r="A35" s="2" t="s">
        <v>67</v>
      </c>
      <c r="B35" s="3" t="s">
        <v>68</v>
      </c>
      <c r="C35" s="8">
        <v>0</v>
      </c>
      <c r="D35" s="4">
        <v>0</v>
      </c>
      <c r="E35" s="5">
        <v>0</v>
      </c>
      <c r="F35" s="12">
        <f t="shared" si="5"/>
        <v>0</v>
      </c>
      <c r="G35" s="13" t="s">
        <v>12</v>
      </c>
      <c r="H35" s="12">
        <f t="shared" si="2"/>
        <v>0</v>
      </c>
      <c r="I35" s="13" t="e">
        <f t="shared" si="3"/>
        <v>#DIV/0!</v>
      </c>
      <c r="J35" s="46"/>
    </row>
    <row r="36" spans="1:10" ht="50.25" hidden="1" customHeight="1" x14ac:dyDescent="0.25">
      <c r="A36" s="2" t="s">
        <v>69</v>
      </c>
      <c r="B36" s="3" t="s">
        <v>70</v>
      </c>
      <c r="C36" s="6">
        <v>0</v>
      </c>
      <c r="D36" s="4">
        <v>0</v>
      </c>
      <c r="E36" s="5">
        <v>0</v>
      </c>
      <c r="F36" s="12">
        <f t="shared" si="5"/>
        <v>0</v>
      </c>
      <c r="G36" s="13" t="s">
        <v>12</v>
      </c>
      <c r="H36" s="12">
        <f t="shared" si="2"/>
        <v>0</v>
      </c>
      <c r="I36" s="13" t="e">
        <f t="shared" si="3"/>
        <v>#DIV/0!</v>
      </c>
      <c r="J36" s="45" t="s">
        <v>99</v>
      </c>
    </row>
    <row r="37" spans="1:10" ht="31.5" hidden="1" x14ac:dyDescent="0.25">
      <c r="A37" s="2" t="s">
        <v>71</v>
      </c>
      <c r="B37" s="3" t="s">
        <v>72</v>
      </c>
      <c r="C37" s="6"/>
      <c r="D37" s="4"/>
      <c r="E37" s="5"/>
      <c r="F37" s="12">
        <f t="shared" si="5"/>
        <v>0</v>
      </c>
      <c r="G37" s="13" t="e">
        <f t="shared" si="1"/>
        <v>#DIV/0!</v>
      </c>
      <c r="H37" s="12">
        <f t="shared" si="2"/>
        <v>0</v>
      </c>
      <c r="I37" s="13" t="e">
        <f t="shared" si="3"/>
        <v>#DIV/0!</v>
      </c>
      <c r="J37" s="45" t="s">
        <v>88</v>
      </c>
    </row>
    <row r="38" spans="1:10" ht="65.25" hidden="1" customHeight="1" x14ac:dyDescent="0.25">
      <c r="A38" s="15" t="s">
        <v>73</v>
      </c>
      <c r="B38" s="16" t="s">
        <v>74</v>
      </c>
      <c r="C38" s="25"/>
      <c r="D38" s="18"/>
      <c r="E38" s="19"/>
      <c r="F38" s="14">
        <f t="shared" si="5"/>
        <v>0</v>
      </c>
      <c r="G38" s="20" t="e">
        <f t="shared" si="1"/>
        <v>#DIV/0!</v>
      </c>
      <c r="H38" s="14">
        <f t="shared" si="2"/>
        <v>0</v>
      </c>
      <c r="I38" s="20" t="e">
        <f t="shared" si="3"/>
        <v>#DIV/0!</v>
      </c>
      <c r="J38" s="20"/>
    </row>
    <row r="39" spans="1:10" ht="63" hidden="1" x14ac:dyDescent="0.25">
      <c r="A39" s="2" t="s">
        <v>75</v>
      </c>
      <c r="B39" s="3" t="s">
        <v>76</v>
      </c>
      <c r="C39" s="6"/>
      <c r="D39" s="4"/>
      <c r="E39" s="5"/>
      <c r="F39" s="12">
        <f t="shared" si="5"/>
        <v>0</v>
      </c>
      <c r="G39" s="13" t="e">
        <f t="shared" si="1"/>
        <v>#DIV/0!</v>
      </c>
      <c r="H39" s="12">
        <f t="shared" si="2"/>
        <v>0</v>
      </c>
      <c r="I39" s="13" t="e">
        <f t="shared" si="3"/>
        <v>#DIV/0!</v>
      </c>
      <c r="J39" s="46"/>
    </row>
    <row r="40" spans="1:10" x14ac:dyDescent="0.25">
      <c r="A40" s="31"/>
      <c r="B40" s="32"/>
      <c r="C40" s="33"/>
      <c r="D40" s="32"/>
      <c r="E40" s="34"/>
      <c r="F40" s="28"/>
      <c r="G40" s="29"/>
      <c r="H40" s="30"/>
      <c r="I40" s="29"/>
      <c r="J40" s="46"/>
    </row>
    <row r="41" spans="1:10" x14ac:dyDescent="0.25">
      <c r="A41" s="36" t="s">
        <v>77</v>
      </c>
      <c r="B41" s="37"/>
      <c r="C41" s="38">
        <f>C34+C29+C27+C23+C17+C6+C15</f>
        <v>42905.582999999999</v>
      </c>
      <c r="D41" s="38">
        <f>D34+D29+D27+D23+D17+D6+D15</f>
        <v>56568.684000000001</v>
      </c>
      <c r="E41" s="38">
        <f t="shared" ref="E41:F41" si="10">E34+E29+E27+E23+E17+E6+E15</f>
        <v>52835.084000000003</v>
      </c>
      <c r="F41" s="38">
        <f t="shared" si="10"/>
        <v>9929.501000000002</v>
      </c>
      <c r="G41" s="38"/>
      <c r="H41" s="38"/>
      <c r="I41" s="38"/>
      <c r="J41" s="39"/>
    </row>
    <row r="42" spans="1:10" x14ac:dyDescent="0.25">
      <c r="A42" s="27"/>
      <c r="B42" s="27"/>
      <c r="C42" s="35"/>
      <c r="D42" s="27"/>
      <c r="E42" s="27"/>
    </row>
    <row r="43" spans="1:10" x14ac:dyDescent="0.25">
      <c r="A43" s="53"/>
      <c r="B43" s="54"/>
      <c r="C43" s="54"/>
      <c r="D43" s="54"/>
      <c r="E43" s="54"/>
    </row>
  </sheetData>
  <mergeCells count="11">
    <mergeCell ref="A1:J1"/>
    <mergeCell ref="A2:J2"/>
    <mergeCell ref="J3:J4"/>
    <mergeCell ref="A43:E43"/>
    <mergeCell ref="C3:C4"/>
    <mergeCell ref="D3:D4"/>
    <mergeCell ref="F3:G3"/>
    <mergeCell ref="H3:I3"/>
    <mergeCell ref="A3:A4"/>
    <mergeCell ref="B3:B4"/>
    <mergeCell ref="E3:E4"/>
  </mergeCells>
  <pageMargins left="0.7" right="0.7" top="0.75" bottom="0.75" header="0.3" footer="0.3"/>
  <pageSetup paperSize="9" scale="3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MAKET_GENERATOR&lt;/Code&gt;&#10;  &lt;ObjectCode&gt;MAKET_GENERATOR&lt;/ObjectCode&gt;&#10;  &lt;DocName&gt;ДЧБ для работы&lt;/DocName&gt;&#10;  &lt;VariantName&gt;ДЧБ для работы&lt;/VariantName&gt;&#10;  &lt;VariantLink&gt;6878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B6AF842C-0994-4853-82BC-21C5C624A13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Sazonenko</dc:creator>
  <cp:lastModifiedBy>Кристина Столбовская</cp:lastModifiedBy>
  <dcterms:created xsi:type="dcterms:W3CDTF">2021-04-06T12:16:01Z</dcterms:created>
  <dcterms:modified xsi:type="dcterms:W3CDTF">2025-03-20T09:42:36Z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ДЧБ для работы(11).xlsx</vt:lpwstr>
  </property>
  <property fmtid="{D5CDD505-2E9C-101B-9397-08002B2CF9AE}" pid="3" name="Название отчета">
    <vt:lpwstr>ДЧБ для работы(11).xlsx</vt:lpwstr>
  </property>
  <property fmtid="{D5CDD505-2E9C-101B-9397-08002B2CF9AE}" pid="4" name="Версия клиента">
    <vt:lpwstr>20.2.13.12302 (.NET 4.0)</vt:lpwstr>
  </property>
  <property fmtid="{D5CDD505-2E9C-101B-9397-08002B2CF9AE}" pid="5" name="Версия базы">
    <vt:lpwstr>20.2.2842.1170809130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