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Ведомственная" sheetId="1" r:id="rId1"/>
  </sheets>
  <definedNames>
    <definedName name="_xlnm.Print_Area" localSheetId="0">'Ведомственная'!$A$1:$K$97</definedName>
  </definedNames>
  <calcPr fullCalcOnLoad="1"/>
</workbook>
</file>

<file path=xl/sharedStrings.xml><?xml version="1.0" encoding="utf-8"?>
<sst xmlns="http://schemas.openxmlformats.org/spreadsheetml/2006/main" count="421" uniqueCount="134">
  <si>
    <t>Приложение № 2</t>
  </si>
  <si>
    <t>Рз</t>
  </si>
  <si>
    <t>ПР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</si>
  <si>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</si>
  <si>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</si>
  <si>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</si>
  <si>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</si>
  <si>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</si>
  <si>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</si>
  <si>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</si>
  <si>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</si>
  <si>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</si>
  <si>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</si>
  <si>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</si>
  <si>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</si>
  <si>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</si>
  <si>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</si>
  <si>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</t>
  </si>
  <si>
    <t>09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</si>
  <si>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</si>
  <si>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</si>
  <si>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</si>
  <si>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</si>
  <si>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</si>
  <si>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</si>
  <si>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</si>
  <si>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</si>
  <si>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</si>
  <si>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</si>
  <si>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</si>
  <si>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тыс.рублей</t>
  </si>
  <si>
    <t>Наименование</t>
  </si>
  <si>
    <t>Отд.</t>
  </si>
  <si>
    <t>ЦСР</t>
  </si>
  <si>
    <t>ВР</t>
  </si>
  <si>
    <t>Сумма</t>
  </si>
  <si>
    <t>3</t>
  </si>
  <si>
    <t>4</t>
  </si>
  <si>
    <t>5</t>
  </si>
  <si>
    <t>6</t>
  </si>
  <si>
    <t>925</t>
  </si>
  <si>
    <t>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</si>
  <si>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</si>
  <si>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</si>
  <si>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</si>
  <si>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</si>
  <si>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</si>
  <si>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</si>
  <si>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</si>
  <si>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</si>
  <si>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Государственная регистрация актов гражданского состояния</t>
  </si>
  <si>
    <t>001 38 00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</si>
  <si>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</si>
  <si>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</si>
  <si>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</si>
  <si>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</si>
  <si>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Содержание и управление дорожным хозяйством</t>
  </si>
  <si>
    <t>315 01 00</t>
  </si>
  <si>
    <t>Содержание автомобильных дорог общего пользования местного значения</t>
  </si>
  <si>
    <t>315 01 24</t>
  </si>
  <si>
    <t>Проект Программы по обеспечению территории муниципального района "Княжпогостский" и ее населенных пунктов документами территориального планирования на 2008-2011</t>
  </si>
  <si>
    <t>795 02 00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</si>
  <si>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</si>
  <si>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</si>
  <si>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</si>
  <si>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юридическим лицам</t>
  </si>
  <si>
    <t>006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</si>
  <si>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</si>
  <si>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</si>
  <si>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</si>
  <si>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</si>
  <si>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</si>
  <si>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</si>
  <si>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</si>
  <si>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</si>
  <si>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</si>
  <si>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</si>
  <si>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</si>
  <si>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</si>
  <si>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</si>
  <si>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</si>
  <si>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</si>
  <si>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Социальная помощь</t>
  </si>
  <si>
    <t>505 00 00</t>
  </si>
  <si>
    <t>Оказание других видов социальной помощи</t>
  </si>
  <si>
    <t>992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</si>
  <si>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</si>
  <si>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121</t>
  </si>
  <si>
    <t>122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</si>
  <si>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</si>
  <si>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</si>
  <si>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</si>
  <si>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</si>
  <si>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</si>
  <si>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Иные межбюджетные трансферты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</si>
  <si>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</si>
  <si>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</si>
  <si>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сельского поселения "Иоссер"</t>
  </si>
  <si>
    <t>Ведомстсвенная структура расходов бюджета                                                                                    сельского поселения "Иоссер" на 2012 год</t>
  </si>
  <si>
    <t>Администрация сельского поселения "Иоссер"</t>
  </si>
  <si>
    <t>Финансовое управление администрации муниципального района "Иоссер"</t>
  </si>
  <si>
    <t>0020400</t>
  </si>
  <si>
    <t>351 00 00</t>
  </si>
  <si>
    <t>351 05 00</t>
  </si>
  <si>
    <t>810</t>
  </si>
  <si>
    <t>Пенсионное обеспечение</t>
  </si>
  <si>
    <t>Пенсии</t>
  </si>
  <si>
    <t>4910100</t>
  </si>
  <si>
    <t>Пенсии, выплачиваемые организазиями сектора государственного управления</t>
  </si>
  <si>
    <t>312</t>
  </si>
  <si>
    <t>321</t>
  </si>
  <si>
    <t>505 86 00</t>
  </si>
  <si>
    <t>Уточнения</t>
  </si>
  <si>
    <t>к решению Совета</t>
  </si>
  <si>
    <t>к проекту решения Совета</t>
  </si>
  <si>
    <t>242</t>
  </si>
  <si>
    <t>Закупка товаров, работ, услуг в сфере информационно-коммуникационных технологий</t>
  </si>
  <si>
    <t>092 03 00</t>
  </si>
  <si>
    <t>880</t>
  </si>
  <si>
    <t>Выполнение доугих обязательств государствп</t>
  </si>
  <si>
    <t>Специальные расходы</t>
  </si>
  <si>
    <t>07</t>
  </si>
  <si>
    <t>020 03 00</t>
  </si>
  <si>
    <t>Проведение референдумов</t>
  </si>
  <si>
    <t>Обеспечение проведения выборов и референдумов</t>
  </si>
  <si>
    <t>Сумма, тыс.руб.</t>
  </si>
  <si>
    <t>Изменения</t>
  </si>
  <si>
    <t>622</t>
  </si>
  <si>
    <t xml:space="preserve">505 86 00 </t>
  </si>
  <si>
    <t>Субсидии автономным учреждениям на иные цели</t>
  </si>
  <si>
    <t>230</t>
  </si>
  <si>
    <t>Закупка товаров, работ, услуг в целях формирования государственного материального резерва</t>
  </si>
  <si>
    <t>600 20 00</t>
  </si>
  <si>
    <t>от  27.12.2012г.   №3-3/3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</si>
</sst>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00"/>
    <numFmt numFmtId="168" formatCode="000\ 00\ 00"/>
    <numFmt numFmtId="169" formatCode="#,##0.00&quot;р.&quot;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166" fontId="19" fillId="0" borderId="0" xfId="0" applyNumberFormat="1" applyFont="1" applyFill="1" applyBorder="1" applyAlignment="1">
      <alignment vertical="top" wrapText="1"/>
    </xf>
    <xf numFmtId="167" fontId="19" fillId="0" borderId="0" xfId="0" applyNumberFormat="1" applyFont="1" applyFill="1" applyBorder="1" applyAlignment="1">
      <alignment vertical="top" wrapText="1"/>
    </xf>
    <xf numFmtId="168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0" applyNumberFormat="1" applyFont="1" applyFill="1" applyBorder="1" applyAlignment="1">
      <alignment vertical="top"/>
    </xf>
    <xf numFmtId="164" fontId="2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164" fontId="22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64" fontId="20" fillId="0" borderId="0" xfId="0" applyNumberFormat="1" applyFont="1" applyFill="1" applyAlignment="1">
      <alignment horizontal="center" wrapText="1"/>
    </xf>
    <xf numFmtId="164" fontId="19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65" fontId="19" fillId="0" borderId="0" xfId="0" applyNumberFormat="1" applyFont="1" applyFill="1" applyAlignment="1">
      <alignment/>
    </xf>
    <xf numFmtId="164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vertical="top" wrapText="1"/>
    </xf>
    <xf numFmtId="164" fontId="20" fillId="0" borderId="12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vertical="top" wrapText="1"/>
    </xf>
    <xf numFmtId="3" fontId="23" fillId="0" borderId="12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" fontId="19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48.875" style="19" customWidth="1"/>
    <col min="2" max="2" width="5.75390625" style="19" customWidth="1"/>
    <col min="3" max="3" width="4.875" style="6" customWidth="1"/>
    <col min="4" max="4" width="4.125" style="6" customWidth="1"/>
    <col min="5" max="5" width="9.875" style="6" customWidth="1"/>
    <col min="6" max="6" width="4.25390625" style="6" customWidth="1"/>
    <col min="7" max="7" width="9.875" style="24" hidden="1" customWidth="1"/>
    <col min="8" max="8" width="9.75390625" style="18" hidden="1" customWidth="1"/>
    <col min="9" max="9" width="11.125" style="19" hidden="1" customWidth="1"/>
    <col min="10" max="10" width="9.875" style="19" hidden="1" customWidth="1"/>
    <col min="11" max="11" width="10.75390625" style="19" customWidth="1"/>
    <col min="12" max="16384" width="9.125" style="19" customWidth="1"/>
  </cols>
  <sheetData>
    <row r="1" spans="2:11" ht="17.2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20.25" customHeight="1">
      <c r="B2" s="70" t="s">
        <v>113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4.25" customHeight="1" hidden="1">
      <c r="B3" s="71" t="s">
        <v>114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5" customHeight="1">
      <c r="B4" s="70" t="s">
        <v>97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5" customHeight="1">
      <c r="B5" s="70" t="s">
        <v>133</v>
      </c>
      <c r="C5" s="70"/>
      <c r="D5" s="70"/>
      <c r="E5" s="70"/>
      <c r="F5" s="70"/>
      <c r="G5" s="70"/>
      <c r="H5" s="70"/>
      <c r="I5" s="70"/>
      <c r="J5" s="70"/>
      <c r="K5" s="70"/>
    </row>
    <row r="6" spans="7:8" ht="15.75">
      <c r="G6" s="19"/>
      <c r="H6" s="20"/>
    </row>
    <row r="7" spans="1:8" ht="48" customHeight="1">
      <c r="A7" s="69" t="s">
        <v>98</v>
      </c>
      <c r="B7" s="69"/>
      <c r="C7" s="69"/>
      <c r="D7" s="69"/>
      <c r="E7" s="69"/>
      <c r="F7" s="69"/>
      <c r="G7" s="69"/>
      <c r="H7" s="21"/>
    </row>
    <row r="8" spans="1:13" ht="21" customHeight="1">
      <c r="A8" s="22"/>
      <c r="B8" s="22"/>
      <c r="C8" s="7"/>
      <c r="D8" s="7"/>
      <c r="E8" s="7"/>
      <c r="F8" s="7"/>
      <c r="G8" s="23"/>
      <c r="H8" s="21"/>
      <c r="K8" s="5"/>
      <c r="L8" s="5"/>
      <c r="M8" s="5"/>
    </row>
    <row r="9" spans="8:13" ht="22.5" customHeight="1">
      <c r="H9" s="68" t="s">
        <v>30</v>
      </c>
      <c r="I9" s="68"/>
      <c r="K9" s="5"/>
      <c r="L9" s="5"/>
      <c r="M9" s="5"/>
    </row>
    <row r="10" spans="1:13" ht="45.75" customHeight="1">
      <c r="A10" s="25" t="s">
        <v>31</v>
      </c>
      <c r="B10" s="25" t="s">
        <v>32</v>
      </c>
      <c r="C10" s="8" t="s">
        <v>1</v>
      </c>
      <c r="D10" s="8" t="s">
        <v>2</v>
      </c>
      <c r="E10" s="8" t="s">
        <v>33</v>
      </c>
      <c r="F10" s="44" t="s">
        <v>34</v>
      </c>
      <c r="G10" s="41" t="s">
        <v>35</v>
      </c>
      <c r="H10" s="41" t="s">
        <v>112</v>
      </c>
      <c r="I10" s="59" t="s">
        <v>125</v>
      </c>
      <c r="J10" s="60" t="s">
        <v>126</v>
      </c>
      <c r="K10" s="59" t="s">
        <v>125</v>
      </c>
      <c r="L10" s="66"/>
      <c r="M10" s="65"/>
    </row>
    <row r="11" spans="1:13" ht="14.25" customHeight="1">
      <c r="A11" s="27">
        <v>1</v>
      </c>
      <c r="B11" s="27">
        <v>2</v>
      </c>
      <c r="C11" s="9" t="s">
        <v>36</v>
      </c>
      <c r="D11" s="9" t="s">
        <v>37</v>
      </c>
      <c r="E11" s="9" t="s">
        <v>38</v>
      </c>
      <c r="F11" s="45" t="s">
        <v>39</v>
      </c>
      <c r="G11" s="47">
        <v>7</v>
      </c>
      <c r="H11" s="42">
        <v>8</v>
      </c>
      <c r="I11" s="43">
        <v>7</v>
      </c>
      <c r="J11" s="58"/>
      <c r="K11" s="43">
        <v>7</v>
      </c>
      <c r="L11" s="67"/>
      <c r="M11" s="67"/>
    </row>
    <row r="12" spans="1:8" ht="8.25" customHeight="1">
      <c r="A12" s="28"/>
      <c r="B12" s="28"/>
      <c r="C12" s="10"/>
      <c r="D12" s="10"/>
      <c r="E12" s="10"/>
      <c r="F12" s="10"/>
      <c r="G12" s="46"/>
      <c r="H12" s="26"/>
    </row>
    <row r="13" spans="1:13" ht="16.5" customHeight="1">
      <c r="A13" s="29" t="s">
        <v>3</v>
      </c>
      <c r="B13" s="29"/>
      <c r="C13" s="11"/>
      <c r="D13" s="11"/>
      <c r="E13" s="11"/>
      <c r="F13" s="11"/>
      <c r="G13" s="48">
        <f>SUM(G15,G93)</f>
        <v>4850.999999999999</v>
      </c>
      <c r="H13" s="48">
        <f>SUM(H15,H93)</f>
        <v>157.6</v>
      </c>
      <c r="I13" s="48">
        <f>SUM(I15,I93)</f>
        <v>5008.7</v>
      </c>
      <c r="J13" s="48">
        <f>SUM(J15,J93)</f>
        <v>11850.1</v>
      </c>
      <c r="K13" s="48">
        <f>SUM(K15,K93)</f>
        <v>17065.000000000004</v>
      </c>
      <c r="L13" s="48"/>
      <c r="M13" s="48"/>
    </row>
    <row r="14" spans="1:9" ht="9.75" customHeight="1">
      <c r="A14" s="29"/>
      <c r="B14" s="29"/>
      <c r="C14" s="11"/>
      <c r="D14" s="11"/>
      <c r="E14" s="11"/>
      <c r="F14" s="11"/>
      <c r="G14" s="48"/>
      <c r="H14" s="48"/>
      <c r="I14" s="49"/>
    </row>
    <row r="15" spans="1:13" s="31" customFormat="1" ht="33.75" customHeight="1">
      <c r="A15" s="30" t="s">
        <v>99</v>
      </c>
      <c r="B15" s="11" t="s">
        <v>40</v>
      </c>
      <c r="C15" s="11"/>
      <c r="D15" s="11"/>
      <c r="E15" s="11"/>
      <c r="F15" s="11"/>
      <c r="G15" s="48">
        <f>SUM(G16,G39,G46,G55,G78,G83)</f>
        <v>4850.599999999999</v>
      </c>
      <c r="H15" s="48">
        <f>SUM(H16,H28,H39,H46,H55,H78,H83)</f>
        <v>157.6</v>
      </c>
      <c r="I15" s="48">
        <f>SUM(I16,I39,I46,I55,I78,I83)</f>
        <v>5008.3</v>
      </c>
      <c r="J15" s="48">
        <f>SUM(J16,J39,J46,J55,J78,J83)</f>
        <v>11850.1</v>
      </c>
      <c r="K15" s="48">
        <f>SUM(K16,K39,K46,K55,K78,K83)</f>
        <v>17064.600000000002</v>
      </c>
      <c r="L15" s="48"/>
      <c r="M15" s="48"/>
    </row>
    <row r="16" spans="1:13" ht="15.75">
      <c r="A16" s="32" t="s">
        <v>4</v>
      </c>
      <c r="B16" s="12" t="s">
        <v>40</v>
      </c>
      <c r="C16" s="12" t="s">
        <v>5</v>
      </c>
      <c r="D16" s="12" t="s">
        <v>41</v>
      </c>
      <c r="E16" s="12"/>
      <c r="F16" s="12"/>
      <c r="G16" s="50">
        <f>SUM(G17,G21,G31)</f>
        <v>1928.3</v>
      </c>
      <c r="H16" s="50">
        <f>SUM(H17,H21,H31)</f>
        <v>2</v>
      </c>
      <c r="I16" s="50">
        <f>SUM(I17,I21,I29,I31)</f>
        <v>1977.8999999999999</v>
      </c>
      <c r="J16" s="50">
        <f>SUM(J17,J21,J29,J31)</f>
        <v>58.6</v>
      </c>
      <c r="K16" s="50">
        <f>SUM(K17,K21,K29,K31)</f>
        <v>2036.5</v>
      </c>
      <c r="L16" s="50"/>
      <c r="M16" s="50"/>
    </row>
    <row r="17" spans="1:13" ht="47.25">
      <c r="A17" s="33" t="s">
        <v>6</v>
      </c>
      <c r="B17" s="17" t="s">
        <v>40</v>
      </c>
      <c r="C17" s="17" t="s">
        <v>5</v>
      </c>
      <c r="D17" s="17" t="s">
        <v>7</v>
      </c>
      <c r="E17" s="17"/>
      <c r="F17" s="17"/>
      <c r="G17" s="50">
        <f>SUM(G18)</f>
        <v>442</v>
      </c>
      <c r="H17" s="50">
        <f>SUM(H18)</f>
        <v>0</v>
      </c>
      <c r="I17" s="50">
        <f>SUM(I18)</f>
        <v>442</v>
      </c>
      <c r="J17" s="50">
        <f>SUM(J18)</f>
        <v>0</v>
      </c>
      <c r="K17" s="50">
        <f>SUM(K18)</f>
        <v>457.7</v>
      </c>
      <c r="L17" s="50"/>
      <c r="M17" s="50"/>
    </row>
    <row r="18" spans="1:13" ht="15.75">
      <c r="A18" s="32" t="s">
        <v>42</v>
      </c>
      <c r="B18" s="12" t="s">
        <v>40</v>
      </c>
      <c r="C18" s="12" t="s">
        <v>5</v>
      </c>
      <c r="D18" s="12" t="s">
        <v>7</v>
      </c>
      <c r="E18" s="12" t="s">
        <v>43</v>
      </c>
      <c r="F18" s="12"/>
      <c r="G18" s="50">
        <f>SUM(G19:G20)</f>
        <v>442</v>
      </c>
      <c r="H18" s="50">
        <f>SUM(H19:H20)</f>
        <v>0</v>
      </c>
      <c r="I18" s="50">
        <f>SUM(I19:I20)</f>
        <v>442</v>
      </c>
      <c r="J18" s="50">
        <f>SUM(J19:J20)</f>
        <v>0</v>
      </c>
      <c r="K18" s="50">
        <f>SUM(K19:K20)</f>
        <v>457.7</v>
      </c>
      <c r="L18" s="50"/>
      <c r="M18" s="50"/>
    </row>
    <row r="19" spans="1:11" ht="15.75">
      <c r="A19" s="32" t="s">
        <v>90</v>
      </c>
      <c r="B19" s="12" t="s">
        <v>40</v>
      </c>
      <c r="C19" s="12" t="s">
        <v>5</v>
      </c>
      <c r="D19" s="12" t="s">
        <v>7</v>
      </c>
      <c r="E19" s="12" t="s">
        <v>43</v>
      </c>
      <c r="F19" s="12" t="s">
        <v>87</v>
      </c>
      <c r="G19" s="51">
        <f>339.5+102.5</f>
        <v>442</v>
      </c>
      <c r="H19" s="52"/>
      <c r="I19" s="49">
        <v>442</v>
      </c>
      <c r="K19" s="61">
        <v>457.7</v>
      </c>
    </row>
    <row r="20" spans="1:9" ht="31.5">
      <c r="A20" s="32" t="s">
        <v>91</v>
      </c>
      <c r="B20" s="12" t="s">
        <v>40</v>
      </c>
      <c r="C20" s="12" t="s">
        <v>5</v>
      </c>
      <c r="D20" s="12" t="s">
        <v>7</v>
      </c>
      <c r="E20" s="12" t="s">
        <v>43</v>
      </c>
      <c r="F20" s="12" t="s">
        <v>88</v>
      </c>
      <c r="G20" s="51"/>
      <c r="H20" s="52"/>
      <c r="I20" s="49"/>
    </row>
    <row r="21" spans="1:11" ht="63.75" customHeight="1">
      <c r="A21" s="32" t="s">
        <v>8</v>
      </c>
      <c r="B21" s="12" t="s">
        <v>40</v>
      </c>
      <c r="C21" s="12" t="s">
        <v>5</v>
      </c>
      <c r="D21" s="12" t="s">
        <v>9</v>
      </c>
      <c r="E21" s="12"/>
      <c r="F21" s="12"/>
      <c r="G21" s="50">
        <f aca="true" t="shared" si="0" ref="G21:K22">SUM(G22)</f>
        <v>1482.3999999999999</v>
      </c>
      <c r="H21" s="50">
        <f t="shared" si="0"/>
        <v>0</v>
      </c>
      <c r="I21" s="50">
        <f t="shared" si="0"/>
        <v>1482.3999999999999</v>
      </c>
      <c r="J21" s="50">
        <f t="shared" si="0"/>
        <v>0.7999999999999998</v>
      </c>
      <c r="K21" s="50">
        <f t="shared" si="0"/>
        <v>1463</v>
      </c>
    </row>
    <row r="22" spans="1:11" ht="78.75">
      <c r="A22" s="32" t="s">
        <v>46</v>
      </c>
      <c r="B22" s="12" t="s">
        <v>40</v>
      </c>
      <c r="C22" s="12" t="s">
        <v>5</v>
      </c>
      <c r="D22" s="12" t="s">
        <v>9</v>
      </c>
      <c r="E22" s="12" t="s">
        <v>47</v>
      </c>
      <c r="F22" s="12"/>
      <c r="G22" s="50">
        <f t="shared" si="0"/>
        <v>1482.3999999999999</v>
      </c>
      <c r="H22" s="50">
        <f t="shared" si="0"/>
        <v>0</v>
      </c>
      <c r="I22" s="50">
        <f t="shared" si="0"/>
        <v>1482.3999999999999</v>
      </c>
      <c r="J22" s="50">
        <f t="shared" si="0"/>
        <v>0.7999999999999998</v>
      </c>
      <c r="K22" s="50">
        <f t="shared" si="0"/>
        <v>1463</v>
      </c>
    </row>
    <row r="23" spans="1:11" ht="15.75">
      <c r="A23" s="32" t="s">
        <v>48</v>
      </c>
      <c r="B23" s="12" t="s">
        <v>40</v>
      </c>
      <c r="C23" s="12" t="s">
        <v>5</v>
      </c>
      <c r="D23" s="12" t="s">
        <v>9</v>
      </c>
      <c r="E23" s="12" t="s">
        <v>49</v>
      </c>
      <c r="F23" s="12"/>
      <c r="G23" s="50">
        <f>SUM(G24:G26)</f>
        <v>1482.3999999999999</v>
      </c>
      <c r="H23" s="50">
        <f>SUM(H24:H27)</f>
        <v>0</v>
      </c>
      <c r="I23" s="50">
        <f>SUM(I24:I27)</f>
        <v>1482.3999999999999</v>
      </c>
      <c r="J23" s="50">
        <f>SUM(J24:J27)</f>
        <v>0.7999999999999998</v>
      </c>
      <c r="K23" s="62">
        <f>SUM(K24:K27)</f>
        <v>1463</v>
      </c>
    </row>
    <row r="24" spans="1:11" ht="15.75">
      <c r="A24" s="33" t="s">
        <v>90</v>
      </c>
      <c r="B24" s="12" t="s">
        <v>40</v>
      </c>
      <c r="C24" s="12" t="s">
        <v>5</v>
      </c>
      <c r="D24" s="12" t="s">
        <v>9</v>
      </c>
      <c r="E24" s="12" t="s">
        <v>49</v>
      </c>
      <c r="F24" s="12" t="s">
        <v>87</v>
      </c>
      <c r="G24" s="51">
        <f>716.3+216.3</f>
        <v>932.5999999999999</v>
      </c>
      <c r="H24" s="52"/>
      <c r="I24" s="49">
        <v>932.6</v>
      </c>
      <c r="K24" s="61">
        <v>940.8</v>
      </c>
    </row>
    <row r="25" spans="1:11" ht="31.5">
      <c r="A25" s="32" t="s">
        <v>92</v>
      </c>
      <c r="B25" s="12" t="s">
        <v>40</v>
      </c>
      <c r="C25" s="12" t="s">
        <v>5</v>
      </c>
      <c r="D25" s="12" t="s">
        <v>9</v>
      </c>
      <c r="E25" s="12" t="s">
        <v>49</v>
      </c>
      <c r="F25" s="12" t="s">
        <v>89</v>
      </c>
      <c r="G25" s="51">
        <f>45.4+434.1+23.1+7.2+5+15+5</f>
        <v>534.8</v>
      </c>
      <c r="H25" s="49">
        <v>-80.1</v>
      </c>
      <c r="I25" s="49">
        <f>G25+H25</f>
        <v>454.69999999999993</v>
      </c>
      <c r="J25" s="61">
        <v>3</v>
      </c>
      <c r="K25" s="61">
        <v>452</v>
      </c>
    </row>
    <row r="26" spans="1:11" ht="0.75" customHeight="1">
      <c r="A26" s="32" t="s">
        <v>91</v>
      </c>
      <c r="B26" s="12" t="s">
        <v>40</v>
      </c>
      <c r="C26" s="12" t="s">
        <v>5</v>
      </c>
      <c r="D26" s="12" t="s">
        <v>9</v>
      </c>
      <c r="E26" s="12" t="s">
        <v>101</v>
      </c>
      <c r="F26" s="12" t="s">
        <v>88</v>
      </c>
      <c r="G26" s="51">
        <v>15</v>
      </c>
      <c r="H26" s="53"/>
      <c r="I26" s="49">
        <v>15</v>
      </c>
      <c r="J26" s="61"/>
      <c r="K26" s="61"/>
    </row>
    <row r="27" spans="1:11" ht="47.25">
      <c r="A27" s="32" t="s">
        <v>116</v>
      </c>
      <c r="B27" s="12" t="s">
        <v>40</v>
      </c>
      <c r="C27" s="12" t="s">
        <v>5</v>
      </c>
      <c r="D27" s="12" t="s">
        <v>9</v>
      </c>
      <c r="E27" s="12" t="s">
        <v>49</v>
      </c>
      <c r="F27" s="12" t="s">
        <v>115</v>
      </c>
      <c r="G27" s="51"/>
      <c r="H27" s="49">
        <v>80.1</v>
      </c>
      <c r="I27" s="49">
        <f>G27+H27</f>
        <v>80.1</v>
      </c>
      <c r="J27" s="61">
        <v>-2.2</v>
      </c>
      <c r="K27" s="61">
        <v>70.2</v>
      </c>
    </row>
    <row r="28" spans="1:11" ht="36" customHeight="1">
      <c r="A28" s="32" t="s">
        <v>124</v>
      </c>
      <c r="B28" s="12" t="s">
        <v>40</v>
      </c>
      <c r="C28" s="12" t="s">
        <v>5</v>
      </c>
      <c r="D28" s="12" t="s">
        <v>121</v>
      </c>
      <c r="E28" s="12"/>
      <c r="F28" s="12"/>
      <c r="G28" s="50"/>
      <c r="H28" s="53">
        <f aca="true" t="shared" si="1" ref="H28:K29">H29</f>
        <v>47.6</v>
      </c>
      <c r="I28" s="53">
        <f t="shared" si="1"/>
        <v>47.6</v>
      </c>
      <c r="J28" s="53">
        <f t="shared" si="1"/>
        <v>0</v>
      </c>
      <c r="K28" s="63">
        <f t="shared" si="1"/>
        <v>47.6</v>
      </c>
    </row>
    <row r="29" spans="1:11" ht="15.75">
      <c r="A29" s="32" t="s">
        <v>123</v>
      </c>
      <c r="B29" s="12" t="s">
        <v>40</v>
      </c>
      <c r="C29" s="12" t="s">
        <v>5</v>
      </c>
      <c r="D29" s="12" t="s">
        <v>121</v>
      </c>
      <c r="E29" s="12" t="s">
        <v>122</v>
      </c>
      <c r="F29" s="12"/>
      <c r="G29" s="50"/>
      <c r="H29" s="53">
        <f t="shared" si="1"/>
        <v>47.6</v>
      </c>
      <c r="I29" s="53">
        <f t="shared" si="1"/>
        <v>47.6</v>
      </c>
      <c r="J29" s="53">
        <f t="shared" si="1"/>
        <v>0</v>
      </c>
      <c r="K29" s="63">
        <f t="shared" si="1"/>
        <v>47.6</v>
      </c>
    </row>
    <row r="30" spans="1:11" ht="15.75">
      <c r="A30" s="32" t="s">
        <v>120</v>
      </c>
      <c r="B30" s="12" t="s">
        <v>40</v>
      </c>
      <c r="C30" s="12" t="s">
        <v>5</v>
      </c>
      <c r="D30" s="12" t="s">
        <v>121</v>
      </c>
      <c r="E30" s="12" t="s">
        <v>122</v>
      </c>
      <c r="F30" s="12" t="s">
        <v>118</v>
      </c>
      <c r="G30" s="51"/>
      <c r="H30" s="49">
        <v>47.6</v>
      </c>
      <c r="I30" s="49">
        <f>G30+H30</f>
        <v>47.6</v>
      </c>
      <c r="K30" s="61">
        <v>47.6</v>
      </c>
    </row>
    <row r="31" spans="1:11" ht="15.75">
      <c r="A31" s="32" t="s">
        <v>11</v>
      </c>
      <c r="B31" s="12" t="s">
        <v>40</v>
      </c>
      <c r="C31" s="12" t="s">
        <v>5</v>
      </c>
      <c r="D31" s="12" t="s">
        <v>12</v>
      </c>
      <c r="E31" s="12"/>
      <c r="F31" s="12"/>
      <c r="G31" s="50">
        <f aca="true" t="shared" si="2" ref="G31:K32">SUM(G32)</f>
        <v>3.9</v>
      </c>
      <c r="H31" s="50">
        <f t="shared" si="2"/>
        <v>2</v>
      </c>
      <c r="I31" s="50">
        <f t="shared" si="2"/>
        <v>5.9</v>
      </c>
      <c r="J31" s="50">
        <f t="shared" si="2"/>
        <v>57.800000000000004</v>
      </c>
      <c r="K31" s="62">
        <f t="shared" si="2"/>
        <v>68.2</v>
      </c>
    </row>
    <row r="32" spans="1:11" ht="31.5">
      <c r="A32" s="32" t="s">
        <v>50</v>
      </c>
      <c r="B32" s="12" t="s">
        <v>40</v>
      </c>
      <c r="C32" s="12" t="s">
        <v>5</v>
      </c>
      <c r="D32" s="12" t="s">
        <v>12</v>
      </c>
      <c r="E32" s="12" t="s">
        <v>51</v>
      </c>
      <c r="F32" s="12"/>
      <c r="G32" s="50">
        <f t="shared" si="2"/>
        <v>3.9</v>
      </c>
      <c r="H32" s="50">
        <f>SUM(H33,H35)</f>
        <v>2</v>
      </c>
      <c r="I32" s="50">
        <f>SUM(I33,I35)</f>
        <v>5.9</v>
      </c>
      <c r="J32" s="50">
        <f>SUM(J33,J35,J37,J38)</f>
        <v>57.800000000000004</v>
      </c>
      <c r="K32" s="62">
        <f>SUM(K33,K35,K37,K38)</f>
        <v>68.2</v>
      </c>
    </row>
    <row r="33" spans="1:11" ht="31.5">
      <c r="A33" s="32" t="s">
        <v>92</v>
      </c>
      <c r="B33" s="12" t="s">
        <v>40</v>
      </c>
      <c r="C33" s="12" t="s">
        <v>5</v>
      </c>
      <c r="D33" s="12" t="s">
        <v>12</v>
      </c>
      <c r="E33" s="12" t="s">
        <v>51</v>
      </c>
      <c r="F33" s="12" t="s">
        <v>89</v>
      </c>
      <c r="G33" s="51">
        <v>3.9</v>
      </c>
      <c r="H33" s="52"/>
      <c r="I33" s="49">
        <v>3.9</v>
      </c>
      <c r="K33" s="61">
        <f>I33+J33</f>
        <v>3.9</v>
      </c>
    </row>
    <row r="34" spans="1:11" ht="15.75">
      <c r="A34" s="32" t="s">
        <v>119</v>
      </c>
      <c r="B34" s="12" t="s">
        <v>40</v>
      </c>
      <c r="C34" s="12" t="s">
        <v>5</v>
      </c>
      <c r="D34" s="12" t="s">
        <v>12</v>
      </c>
      <c r="E34" s="12" t="s">
        <v>117</v>
      </c>
      <c r="F34" s="12"/>
      <c r="G34" s="51"/>
      <c r="H34" s="52"/>
      <c r="I34" s="49"/>
      <c r="K34" s="61"/>
    </row>
    <row r="35" spans="1:11" ht="14.25" customHeight="1">
      <c r="A35" s="32" t="s">
        <v>120</v>
      </c>
      <c r="B35" s="12" t="s">
        <v>40</v>
      </c>
      <c r="C35" s="12" t="s">
        <v>5</v>
      </c>
      <c r="D35" s="12" t="s">
        <v>12</v>
      </c>
      <c r="E35" s="12" t="s">
        <v>117</v>
      </c>
      <c r="F35" s="12" t="s">
        <v>118</v>
      </c>
      <c r="G35" s="51"/>
      <c r="H35" s="49">
        <v>2</v>
      </c>
      <c r="I35" s="49">
        <f>G35+H35</f>
        <v>2</v>
      </c>
      <c r="K35" s="61">
        <v>5</v>
      </c>
    </row>
    <row r="36" spans="1:11" ht="15.75" hidden="1">
      <c r="A36" s="32"/>
      <c r="B36" s="12"/>
      <c r="C36" s="12"/>
      <c r="D36" s="12"/>
      <c r="E36" s="12"/>
      <c r="F36" s="12"/>
      <c r="G36" s="51"/>
      <c r="H36" s="52"/>
      <c r="I36" s="49"/>
      <c r="K36" s="61"/>
    </row>
    <row r="37" spans="1:11" ht="48.75" customHeight="1">
      <c r="A37" s="32" t="s">
        <v>131</v>
      </c>
      <c r="B37" s="12" t="s">
        <v>40</v>
      </c>
      <c r="C37" s="12" t="s">
        <v>5</v>
      </c>
      <c r="D37" s="12" t="s">
        <v>12</v>
      </c>
      <c r="E37" s="12" t="s">
        <v>117</v>
      </c>
      <c r="F37" s="12" t="s">
        <v>130</v>
      </c>
      <c r="G37" s="51"/>
      <c r="H37" s="52"/>
      <c r="I37" s="49"/>
      <c r="J37" s="64">
        <v>55.6</v>
      </c>
      <c r="K37" s="61">
        <f>I37+J37</f>
        <v>55.6</v>
      </c>
    </row>
    <row r="38" spans="1:11" ht="48.75" customHeight="1">
      <c r="A38" s="32" t="s">
        <v>92</v>
      </c>
      <c r="B38" s="12" t="s">
        <v>40</v>
      </c>
      <c r="C38" s="12" t="s">
        <v>5</v>
      </c>
      <c r="D38" s="12" t="s">
        <v>12</v>
      </c>
      <c r="E38" s="12" t="s">
        <v>117</v>
      </c>
      <c r="F38" s="12" t="s">
        <v>89</v>
      </c>
      <c r="G38" s="51"/>
      <c r="H38" s="52"/>
      <c r="I38" s="49"/>
      <c r="J38" s="64">
        <v>2.2</v>
      </c>
      <c r="K38" s="61">
        <v>3.7</v>
      </c>
    </row>
    <row r="39" spans="1:11" ht="15.75">
      <c r="A39" s="32" t="s">
        <v>13</v>
      </c>
      <c r="B39" s="12" t="s">
        <v>40</v>
      </c>
      <c r="C39" s="12" t="s">
        <v>7</v>
      </c>
      <c r="D39" s="12" t="s">
        <v>41</v>
      </c>
      <c r="E39" s="12"/>
      <c r="F39" s="12"/>
      <c r="G39" s="50">
        <f>SUM(G40)</f>
        <v>53.6</v>
      </c>
      <c r="H39" s="50">
        <f aca="true" t="shared" si="3" ref="H39:K41">SUM(H40)</f>
        <v>0.2999999999999998</v>
      </c>
      <c r="I39" s="50">
        <f t="shared" si="3"/>
        <v>53.900000000000006</v>
      </c>
      <c r="J39" s="50">
        <f t="shared" si="3"/>
        <v>0</v>
      </c>
      <c r="K39" s="50">
        <f t="shared" si="3"/>
        <v>53.9</v>
      </c>
    </row>
    <row r="40" spans="1:11" ht="15.75">
      <c r="A40" s="32" t="s">
        <v>14</v>
      </c>
      <c r="B40" s="12" t="s">
        <v>40</v>
      </c>
      <c r="C40" s="12" t="s">
        <v>7</v>
      </c>
      <c r="D40" s="12" t="s">
        <v>15</v>
      </c>
      <c r="E40" s="12"/>
      <c r="F40" s="12"/>
      <c r="G40" s="50">
        <f>SUM(G41)</f>
        <v>53.6</v>
      </c>
      <c r="H40" s="50">
        <f t="shared" si="3"/>
        <v>0.2999999999999998</v>
      </c>
      <c r="I40" s="50">
        <f t="shared" si="3"/>
        <v>53.900000000000006</v>
      </c>
      <c r="J40" s="50">
        <f t="shared" si="3"/>
        <v>0</v>
      </c>
      <c r="K40" s="50">
        <f t="shared" si="3"/>
        <v>53.9</v>
      </c>
    </row>
    <row r="41" spans="1:11" ht="31.5">
      <c r="A41" s="32" t="s">
        <v>52</v>
      </c>
      <c r="B41" s="12" t="s">
        <v>40</v>
      </c>
      <c r="C41" s="12" t="s">
        <v>7</v>
      </c>
      <c r="D41" s="12" t="s">
        <v>15</v>
      </c>
      <c r="E41" s="12" t="s">
        <v>53</v>
      </c>
      <c r="F41" s="12"/>
      <c r="G41" s="50">
        <f>SUM(G42)</f>
        <v>53.6</v>
      </c>
      <c r="H41" s="50">
        <f t="shared" si="3"/>
        <v>0.2999999999999998</v>
      </c>
      <c r="I41" s="50">
        <f t="shared" si="3"/>
        <v>53.900000000000006</v>
      </c>
      <c r="J41" s="50">
        <f t="shared" si="3"/>
        <v>0</v>
      </c>
      <c r="K41" s="50">
        <f t="shared" si="3"/>
        <v>53.9</v>
      </c>
    </row>
    <row r="42" spans="1:11" ht="47.25">
      <c r="A42" s="32" t="s">
        <v>54</v>
      </c>
      <c r="B42" s="12" t="s">
        <v>40</v>
      </c>
      <c r="C42" s="12" t="s">
        <v>7</v>
      </c>
      <c r="D42" s="12" t="s">
        <v>15</v>
      </c>
      <c r="E42" s="12" t="s">
        <v>55</v>
      </c>
      <c r="F42" s="12"/>
      <c r="G42" s="50">
        <f>SUM(G43:G44)</f>
        <v>53.6</v>
      </c>
      <c r="H42" s="50">
        <f>SUM(H43:H45)</f>
        <v>0.2999999999999998</v>
      </c>
      <c r="I42" s="50">
        <f>SUM(I43:I45)</f>
        <v>53.900000000000006</v>
      </c>
      <c r="J42" s="50">
        <f>SUM(J43:J45)</f>
        <v>0</v>
      </c>
      <c r="K42" s="50">
        <f>SUM(K43:K45)</f>
        <v>53.9</v>
      </c>
    </row>
    <row r="43" spans="1:11" ht="31.5" customHeight="1">
      <c r="A43" s="32" t="s">
        <v>90</v>
      </c>
      <c r="B43" s="12" t="s">
        <v>40</v>
      </c>
      <c r="C43" s="12" t="s">
        <v>7</v>
      </c>
      <c r="D43" s="12" t="s">
        <v>15</v>
      </c>
      <c r="E43" s="12" t="s">
        <v>55</v>
      </c>
      <c r="F43" s="12" t="s">
        <v>87</v>
      </c>
      <c r="G43" s="51">
        <v>42.2</v>
      </c>
      <c r="H43" s="52"/>
      <c r="I43" s="49">
        <v>42.2</v>
      </c>
      <c r="K43" s="61">
        <v>42.2</v>
      </c>
    </row>
    <row r="44" spans="1:11" ht="31.5" customHeight="1">
      <c r="A44" s="33" t="s">
        <v>92</v>
      </c>
      <c r="B44" s="12" t="s">
        <v>40</v>
      </c>
      <c r="C44" s="12" t="s">
        <v>7</v>
      </c>
      <c r="D44" s="12" t="s">
        <v>15</v>
      </c>
      <c r="E44" s="12" t="s">
        <v>55</v>
      </c>
      <c r="F44" s="12" t="s">
        <v>89</v>
      </c>
      <c r="G44" s="51">
        <v>11.4</v>
      </c>
      <c r="H44" s="49">
        <v>-3.7</v>
      </c>
      <c r="I44" s="49">
        <f>G44+H44</f>
        <v>7.7</v>
      </c>
      <c r="J44" s="19">
        <v>-1.3</v>
      </c>
      <c r="K44" s="61">
        <f>I44+J44</f>
        <v>6.4</v>
      </c>
    </row>
    <row r="45" spans="1:11" ht="31.5" customHeight="1">
      <c r="A45" s="32" t="s">
        <v>116</v>
      </c>
      <c r="B45" s="12" t="s">
        <v>40</v>
      </c>
      <c r="C45" s="12" t="s">
        <v>7</v>
      </c>
      <c r="D45" s="12" t="s">
        <v>15</v>
      </c>
      <c r="E45" s="12" t="s">
        <v>55</v>
      </c>
      <c r="F45" s="12" t="s">
        <v>115</v>
      </c>
      <c r="G45" s="51"/>
      <c r="H45" s="49">
        <v>4</v>
      </c>
      <c r="I45" s="49">
        <f>G45+H45</f>
        <v>4</v>
      </c>
      <c r="J45" s="19">
        <v>1.3</v>
      </c>
      <c r="K45" s="61">
        <f>I45+J45</f>
        <v>5.3</v>
      </c>
    </row>
    <row r="46" spans="1:11" ht="15.75">
      <c r="A46" s="38" t="s">
        <v>16</v>
      </c>
      <c r="B46" s="12" t="s">
        <v>40</v>
      </c>
      <c r="C46" s="35" t="s">
        <v>9</v>
      </c>
      <c r="D46" s="35"/>
      <c r="E46" s="13"/>
      <c r="F46" s="13"/>
      <c r="G46" s="50">
        <f>SUM(G47)</f>
        <v>154.4</v>
      </c>
      <c r="H46" s="50">
        <f aca="true" t="shared" si="4" ref="H46:K49">SUM(H47)</f>
        <v>3.3</v>
      </c>
      <c r="I46" s="50">
        <f t="shared" si="4"/>
        <v>157.8</v>
      </c>
      <c r="J46" s="50">
        <f t="shared" si="4"/>
        <v>0</v>
      </c>
      <c r="K46" s="50">
        <f t="shared" si="4"/>
        <v>163.8</v>
      </c>
    </row>
    <row r="47" spans="1:11" ht="15.75">
      <c r="A47" s="32" t="s">
        <v>17</v>
      </c>
      <c r="B47" s="12" t="s">
        <v>40</v>
      </c>
      <c r="C47" s="12" t="s">
        <v>9</v>
      </c>
      <c r="D47" s="12" t="s">
        <v>18</v>
      </c>
      <c r="E47" s="12"/>
      <c r="F47" s="12"/>
      <c r="G47" s="50">
        <f>SUM(G48)</f>
        <v>154.4</v>
      </c>
      <c r="H47" s="50">
        <f t="shared" si="4"/>
        <v>3.3</v>
      </c>
      <c r="I47" s="50">
        <f t="shared" si="4"/>
        <v>157.8</v>
      </c>
      <c r="J47" s="50">
        <f t="shared" si="4"/>
        <v>0</v>
      </c>
      <c r="K47" s="50">
        <f>SUM(K48,K53)</f>
        <v>163.8</v>
      </c>
    </row>
    <row r="48" spans="1:11" ht="23.25" customHeight="1">
      <c r="A48" s="39" t="s">
        <v>56</v>
      </c>
      <c r="B48" s="12" t="s">
        <v>40</v>
      </c>
      <c r="C48" s="12" t="s">
        <v>9</v>
      </c>
      <c r="D48" s="12" t="s">
        <v>18</v>
      </c>
      <c r="E48" s="12" t="s">
        <v>57</v>
      </c>
      <c r="F48" s="12"/>
      <c r="G48" s="50">
        <f>SUM(G49)</f>
        <v>154.4</v>
      </c>
      <c r="H48" s="50">
        <f t="shared" si="4"/>
        <v>3.3</v>
      </c>
      <c r="I48" s="50">
        <f t="shared" si="4"/>
        <v>157.8</v>
      </c>
      <c r="J48" s="50">
        <f t="shared" si="4"/>
        <v>0</v>
      </c>
      <c r="K48" s="50">
        <f t="shared" si="4"/>
        <v>157.8</v>
      </c>
    </row>
    <row r="49" spans="1:11" ht="31.5">
      <c r="A49" s="32" t="s">
        <v>58</v>
      </c>
      <c r="B49" s="12" t="s">
        <v>40</v>
      </c>
      <c r="C49" s="12" t="s">
        <v>9</v>
      </c>
      <c r="D49" s="12" t="s">
        <v>18</v>
      </c>
      <c r="E49" s="12" t="s">
        <v>59</v>
      </c>
      <c r="F49" s="12"/>
      <c r="G49" s="50">
        <f>SUM(G50)</f>
        <v>154.4</v>
      </c>
      <c r="H49" s="50">
        <f t="shared" si="4"/>
        <v>3.3</v>
      </c>
      <c r="I49" s="50">
        <f t="shared" si="4"/>
        <v>157.8</v>
      </c>
      <c r="J49" s="50">
        <f t="shared" si="4"/>
        <v>0</v>
      </c>
      <c r="K49" s="50">
        <f t="shared" si="4"/>
        <v>157.8</v>
      </c>
    </row>
    <row r="50" spans="1:11" ht="31.5">
      <c r="A50" s="33" t="s">
        <v>92</v>
      </c>
      <c r="B50" s="12" t="s">
        <v>40</v>
      </c>
      <c r="C50" s="12" t="s">
        <v>9</v>
      </c>
      <c r="D50" s="12" t="s">
        <v>18</v>
      </c>
      <c r="E50" s="12" t="s">
        <v>59</v>
      </c>
      <c r="F50" s="12" t="s">
        <v>89</v>
      </c>
      <c r="G50" s="56">
        <v>154.4</v>
      </c>
      <c r="H50" s="57">
        <v>3.3</v>
      </c>
      <c r="I50" s="49">
        <v>157.8</v>
      </c>
      <c r="K50" s="61">
        <v>157.8</v>
      </c>
    </row>
    <row r="51" spans="1:11" ht="72" customHeight="1" hidden="1">
      <c r="A51" s="32" t="s">
        <v>60</v>
      </c>
      <c r="B51" s="12" t="s">
        <v>40</v>
      </c>
      <c r="C51" s="12" t="s">
        <v>9</v>
      </c>
      <c r="D51" s="12" t="s">
        <v>19</v>
      </c>
      <c r="E51" s="12" t="s">
        <v>61</v>
      </c>
      <c r="F51" s="12"/>
      <c r="G51" s="50">
        <f>SUM(G52)</f>
        <v>0</v>
      </c>
      <c r="H51" s="52"/>
      <c r="I51" s="49"/>
      <c r="K51" s="61"/>
    </row>
    <row r="52" spans="1:11" ht="31.5" customHeight="1" hidden="1">
      <c r="A52" s="33" t="s">
        <v>92</v>
      </c>
      <c r="B52" s="12" t="s">
        <v>40</v>
      </c>
      <c r="C52" s="12" t="s">
        <v>9</v>
      </c>
      <c r="D52" s="12" t="s">
        <v>19</v>
      </c>
      <c r="E52" s="12" t="s">
        <v>61</v>
      </c>
      <c r="F52" s="12" t="s">
        <v>89</v>
      </c>
      <c r="G52" s="51"/>
      <c r="H52" s="52"/>
      <c r="I52" s="49"/>
      <c r="K52" s="61"/>
    </row>
    <row r="53" spans="1:11" ht="31.5" customHeight="1">
      <c r="A53" s="32" t="s">
        <v>70</v>
      </c>
      <c r="B53" s="12" t="s">
        <v>40</v>
      </c>
      <c r="C53" s="12" t="s">
        <v>9</v>
      </c>
      <c r="D53" s="12" t="s">
        <v>18</v>
      </c>
      <c r="E53" s="12" t="s">
        <v>132</v>
      </c>
      <c r="F53" s="12"/>
      <c r="G53" s="51"/>
      <c r="H53" s="52"/>
      <c r="I53" s="49"/>
      <c r="K53" s="63">
        <f>K54</f>
        <v>6</v>
      </c>
    </row>
    <row r="54" spans="1:11" ht="31.5" customHeight="1">
      <c r="A54" s="33" t="s">
        <v>92</v>
      </c>
      <c r="B54" s="12" t="s">
        <v>40</v>
      </c>
      <c r="C54" s="12" t="s">
        <v>9</v>
      </c>
      <c r="D54" s="12" t="s">
        <v>18</v>
      </c>
      <c r="E54" s="12" t="s">
        <v>132</v>
      </c>
      <c r="F54" s="12" t="s">
        <v>89</v>
      </c>
      <c r="G54" s="51"/>
      <c r="H54" s="52"/>
      <c r="I54" s="49"/>
      <c r="K54" s="61">
        <v>6</v>
      </c>
    </row>
    <row r="55" spans="1:11" ht="15.75">
      <c r="A55" s="32" t="s">
        <v>20</v>
      </c>
      <c r="B55" s="12" t="s">
        <v>40</v>
      </c>
      <c r="C55" s="12" t="s">
        <v>21</v>
      </c>
      <c r="D55" s="12" t="s">
        <v>41</v>
      </c>
      <c r="E55" s="12"/>
      <c r="F55" s="12"/>
      <c r="G55" s="50">
        <f>G61+G56</f>
        <v>1824.1</v>
      </c>
      <c r="H55" s="50">
        <f>H61+H56</f>
        <v>104.39999999999999</v>
      </c>
      <c r="I55" s="50">
        <f>I61+I56</f>
        <v>1928.5</v>
      </c>
      <c r="J55" s="50">
        <f>J61+J56</f>
        <v>11791.5</v>
      </c>
      <c r="K55" s="50">
        <f>K61+K56</f>
        <v>13920.2</v>
      </c>
    </row>
    <row r="56" spans="1:11" ht="15.75">
      <c r="A56" s="32" t="s">
        <v>22</v>
      </c>
      <c r="B56" s="12" t="s">
        <v>40</v>
      </c>
      <c r="C56" s="12" t="s">
        <v>21</v>
      </c>
      <c r="D56" s="12" t="s">
        <v>7</v>
      </c>
      <c r="E56" s="12"/>
      <c r="F56" s="12"/>
      <c r="G56" s="50">
        <f aca="true" t="shared" si="5" ref="G56:K57">SUM(G57)</f>
        <v>883.5</v>
      </c>
      <c r="H56" s="50">
        <f t="shared" si="5"/>
        <v>0</v>
      </c>
      <c r="I56" s="50">
        <f t="shared" si="5"/>
        <v>883.5</v>
      </c>
      <c r="J56" s="50">
        <f t="shared" si="5"/>
        <v>11793.6</v>
      </c>
      <c r="K56" s="50">
        <f t="shared" si="5"/>
        <v>12677.1</v>
      </c>
    </row>
    <row r="57" spans="1:11" ht="15.75">
      <c r="A57" s="32" t="s">
        <v>62</v>
      </c>
      <c r="B57" s="12" t="s">
        <v>40</v>
      </c>
      <c r="C57" s="12" t="s">
        <v>21</v>
      </c>
      <c r="D57" s="12" t="s">
        <v>7</v>
      </c>
      <c r="E57" s="12" t="s">
        <v>63</v>
      </c>
      <c r="F57" s="12"/>
      <c r="G57" s="50">
        <f t="shared" si="5"/>
        <v>883.5</v>
      </c>
      <c r="H57" s="50">
        <f t="shared" si="5"/>
        <v>0</v>
      </c>
      <c r="I57" s="50">
        <f t="shared" si="5"/>
        <v>883.5</v>
      </c>
      <c r="J57" s="50">
        <f t="shared" si="5"/>
        <v>11793.6</v>
      </c>
      <c r="K57" s="50">
        <f t="shared" si="5"/>
        <v>12677.1</v>
      </c>
    </row>
    <row r="58" spans="1:11" ht="12.75" customHeight="1">
      <c r="A58" s="32" t="s">
        <v>64</v>
      </c>
      <c r="B58" s="12" t="s">
        <v>40</v>
      </c>
      <c r="C58" s="12" t="s">
        <v>21</v>
      </c>
      <c r="D58" s="12" t="s">
        <v>7</v>
      </c>
      <c r="E58" s="12" t="s">
        <v>102</v>
      </c>
      <c r="F58" s="12"/>
      <c r="G58" s="50">
        <f>SUM(G59:G60)</f>
        <v>883.5</v>
      </c>
      <c r="H58" s="50">
        <f>SUM(H59:H60)</f>
        <v>0</v>
      </c>
      <c r="I58" s="50">
        <f>SUM(I59:I60)</f>
        <v>883.5</v>
      </c>
      <c r="J58" s="50">
        <f>SUM(J59:J60)</f>
        <v>11793.6</v>
      </c>
      <c r="K58" s="50">
        <f>SUM(K59:K60)</f>
        <v>12677.1</v>
      </c>
    </row>
    <row r="59" spans="1:11" ht="15.75">
      <c r="A59" s="32" t="s">
        <v>65</v>
      </c>
      <c r="B59" s="12" t="s">
        <v>40</v>
      </c>
      <c r="C59" s="12" t="s">
        <v>21</v>
      </c>
      <c r="D59" s="12" t="s">
        <v>7</v>
      </c>
      <c r="E59" s="12" t="s">
        <v>103</v>
      </c>
      <c r="F59" s="12" t="s">
        <v>104</v>
      </c>
      <c r="G59" s="51">
        <v>883.5</v>
      </c>
      <c r="H59" s="52"/>
      <c r="I59" s="49">
        <v>883.5</v>
      </c>
      <c r="J59" s="19">
        <v>11793.6</v>
      </c>
      <c r="K59" s="61">
        <f>I59+J59</f>
        <v>12677.1</v>
      </c>
    </row>
    <row r="60" spans="1:11" ht="31.5">
      <c r="A60" s="32" t="s">
        <v>44</v>
      </c>
      <c r="B60" s="12" t="s">
        <v>40</v>
      </c>
      <c r="C60" s="12" t="s">
        <v>21</v>
      </c>
      <c r="D60" s="12" t="s">
        <v>7</v>
      </c>
      <c r="E60" s="12" t="s">
        <v>103</v>
      </c>
      <c r="F60" s="12" t="s">
        <v>45</v>
      </c>
      <c r="G60" s="51"/>
      <c r="H60" s="52"/>
      <c r="I60" s="49"/>
      <c r="K60" s="61"/>
    </row>
    <row r="61" spans="1:11" s="34" customFormat="1" ht="15.75">
      <c r="A61" s="40" t="s">
        <v>23</v>
      </c>
      <c r="B61" s="12" t="s">
        <v>40</v>
      </c>
      <c r="C61" s="14" t="s">
        <v>21</v>
      </c>
      <c r="D61" s="14" t="s">
        <v>15</v>
      </c>
      <c r="E61" s="14"/>
      <c r="F61" s="14"/>
      <c r="G61" s="50">
        <f>G62</f>
        <v>940.6</v>
      </c>
      <c r="H61" s="50">
        <f>H62</f>
        <v>104.39999999999999</v>
      </c>
      <c r="I61" s="50">
        <f>I62</f>
        <v>1045</v>
      </c>
      <c r="J61" s="50">
        <f>J62</f>
        <v>-2.1000000000000014</v>
      </c>
      <c r="K61" s="50">
        <f>K62</f>
        <v>1243.1000000000001</v>
      </c>
    </row>
    <row r="62" spans="1:11" s="34" customFormat="1" ht="15.75">
      <c r="A62" s="40" t="s">
        <v>23</v>
      </c>
      <c r="B62" s="12" t="s">
        <v>40</v>
      </c>
      <c r="C62" s="14" t="s">
        <v>21</v>
      </c>
      <c r="D62" s="14" t="s">
        <v>15</v>
      </c>
      <c r="E62" s="14" t="s">
        <v>67</v>
      </c>
      <c r="F62" s="14"/>
      <c r="G62" s="50">
        <f>SUM(G63,G66,G69,G72,G75)</f>
        <v>940.6</v>
      </c>
      <c r="H62" s="50">
        <f>SUM(H63,H66,H69,H72,H75)</f>
        <v>104.39999999999999</v>
      </c>
      <c r="I62" s="50">
        <f>SUM(I63,I66,I69,I72,I75)</f>
        <v>1045</v>
      </c>
      <c r="J62" s="50">
        <f>SUM(J63,J66,J69,J72,J75)</f>
        <v>-2.1000000000000014</v>
      </c>
      <c r="K62" s="50">
        <f>SUM(K63,K66,K69,K72,K75)</f>
        <v>1243.1000000000001</v>
      </c>
    </row>
    <row r="63" spans="1:11" ht="15.75">
      <c r="A63" s="32" t="s">
        <v>68</v>
      </c>
      <c r="B63" s="12" t="s">
        <v>40</v>
      </c>
      <c r="C63" s="12" t="s">
        <v>21</v>
      </c>
      <c r="D63" s="12" t="s">
        <v>15</v>
      </c>
      <c r="E63" s="12" t="s">
        <v>69</v>
      </c>
      <c r="F63" s="12"/>
      <c r="G63" s="50">
        <f>SUM(G64:G65)</f>
        <v>325.6</v>
      </c>
      <c r="H63" s="50">
        <f>SUM(H64:H65)</f>
        <v>47.8</v>
      </c>
      <c r="I63" s="50">
        <f>SUM(I64:I65)</f>
        <v>373.40000000000003</v>
      </c>
      <c r="J63" s="50">
        <f>SUM(J64:J65)</f>
        <v>0</v>
      </c>
      <c r="K63" s="50">
        <f>SUM(K64:K65)</f>
        <v>373.40000000000003</v>
      </c>
    </row>
    <row r="64" spans="1:11" ht="15.75">
      <c r="A64" s="32" t="s">
        <v>65</v>
      </c>
      <c r="B64" s="12" t="s">
        <v>40</v>
      </c>
      <c r="C64" s="12" t="s">
        <v>21</v>
      </c>
      <c r="D64" s="12" t="s">
        <v>15</v>
      </c>
      <c r="E64" s="12" t="s">
        <v>69</v>
      </c>
      <c r="F64" s="12" t="s">
        <v>66</v>
      </c>
      <c r="G64" s="51"/>
      <c r="H64" s="52"/>
      <c r="I64" s="49"/>
      <c r="K64" s="61"/>
    </row>
    <row r="65" spans="1:11" ht="36" customHeight="1">
      <c r="A65" s="33" t="s">
        <v>92</v>
      </c>
      <c r="B65" s="12" t="s">
        <v>40</v>
      </c>
      <c r="C65" s="12" t="s">
        <v>21</v>
      </c>
      <c r="D65" s="12" t="s">
        <v>15</v>
      </c>
      <c r="E65" s="12" t="s">
        <v>69</v>
      </c>
      <c r="F65" s="12" t="s">
        <v>89</v>
      </c>
      <c r="G65" s="51">
        <v>325.6</v>
      </c>
      <c r="H65" s="49">
        <v>47.8</v>
      </c>
      <c r="I65" s="49">
        <f>G65+H65</f>
        <v>373.40000000000003</v>
      </c>
      <c r="J65" s="64"/>
      <c r="K65" s="61">
        <f>I65+J65</f>
        <v>373.40000000000003</v>
      </c>
    </row>
    <row r="66" spans="1:11" ht="50.25" customHeight="1">
      <c r="A66" s="32" t="s">
        <v>70</v>
      </c>
      <c r="B66" s="12" t="s">
        <v>40</v>
      </c>
      <c r="C66" s="12" t="s">
        <v>21</v>
      </c>
      <c r="D66" s="12" t="s">
        <v>15</v>
      </c>
      <c r="E66" s="12" t="s">
        <v>71</v>
      </c>
      <c r="F66" s="12"/>
      <c r="G66" s="50">
        <f>SUM(G67:G68)</f>
        <v>575</v>
      </c>
      <c r="H66" s="50">
        <f>SUM(H67:H68)</f>
        <v>-97.4</v>
      </c>
      <c r="I66" s="50">
        <f>SUM(I67:I68)</f>
        <v>477.6</v>
      </c>
      <c r="J66" s="50">
        <f>SUM(J67:J68)</f>
        <v>-55.6</v>
      </c>
      <c r="K66" s="50">
        <f>SUM(K67:K68)</f>
        <v>416</v>
      </c>
    </row>
    <row r="67" spans="1:11" ht="19.5" customHeight="1" hidden="1">
      <c r="A67" s="32" t="s">
        <v>65</v>
      </c>
      <c r="B67" s="12" t="s">
        <v>40</v>
      </c>
      <c r="C67" s="12" t="s">
        <v>21</v>
      </c>
      <c r="D67" s="12" t="s">
        <v>15</v>
      </c>
      <c r="E67" s="12" t="s">
        <v>71</v>
      </c>
      <c r="F67" s="12" t="s">
        <v>66</v>
      </c>
      <c r="G67" s="51"/>
      <c r="H67" s="52"/>
      <c r="I67" s="49"/>
      <c r="J67" s="64"/>
      <c r="K67" s="61"/>
    </row>
    <row r="68" spans="1:11" ht="31.5">
      <c r="A68" s="33" t="s">
        <v>92</v>
      </c>
      <c r="B68" s="12" t="s">
        <v>40</v>
      </c>
      <c r="C68" s="12" t="s">
        <v>21</v>
      </c>
      <c r="D68" s="12" t="s">
        <v>15</v>
      </c>
      <c r="E68" s="12" t="s">
        <v>71</v>
      </c>
      <c r="F68" s="12" t="s">
        <v>89</v>
      </c>
      <c r="G68" s="51">
        <v>575</v>
      </c>
      <c r="H68" s="49">
        <v>-97.4</v>
      </c>
      <c r="I68" s="49">
        <f>G68+H68</f>
        <v>477.6</v>
      </c>
      <c r="J68" s="64">
        <f>-55.6</f>
        <v>-55.6</v>
      </c>
      <c r="K68" s="61">
        <v>416</v>
      </c>
    </row>
    <row r="69" spans="1:11" ht="12.75" customHeight="1" hidden="1">
      <c r="A69" s="32" t="s">
        <v>72</v>
      </c>
      <c r="B69" s="12" t="s">
        <v>40</v>
      </c>
      <c r="C69" s="12" t="s">
        <v>21</v>
      </c>
      <c r="D69" s="12" t="s">
        <v>15</v>
      </c>
      <c r="E69" s="12" t="s">
        <v>73</v>
      </c>
      <c r="F69" s="12"/>
      <c r="G69" s="50">
        <f>SUM(G70:G71)</f>
        <v>0</v>
      </c>
      <c r="H69" s="52"/>
      <c r="I69" s="49"/>
      <c r="K69" s="61"/>
    </row>
    <row r="70" spans="1:11" ht="12.75" customHeight="1" hidden="1">
      <c r="A70" s="32" t="s">
        <v>65</v>
      </c>
      <c r="B70" s="12" t="s">
        <v>40</v>
      </c>
      <c r="C70" s="12" t="s">
        <v>21</v>
      </c>
      <c r="D70" s="12" t="s">
        <v>15</v>
      </c>
      <c r="E70" s="12" t="s">
        <v>73</v>
      </c>
      <c r="F70" s="12" t="s">
        <v>66</v>
      </c>
      <c r="G70" s="51"/>
      <c r="H70" s="52"/>
      <c r="I70" s="49"/>
      <c r="K70" s="61"/>
    </row>
    <row r="71" spans="1:11" ht="12.75" customHeight="1" hidden="1">
      <c r="A71" s="32" t="s">
        <v>44</v>
      </c>
      <c r="B71" s="12" t="s">
        <v>40</v>
      </c>
      <c r="C71" s="12" t="s">
        <v>21</v>
      </c>
      <c r="D71" s="12" t="s">
        <v>15</v>
      </c>
      <c r="E71" s="12" t="s">
        <v>73</v>
      </c>
      <c r="F71" s="12" t="s">
        <v>45</v>
      </c>
      <c r="G71" s="51"/>
      <c r="H71" s="52"/>
      <c r="I71" s="49"/>
      <c r="K71" s="61"/>
    </row>
    <row r="72" spans="1:11" ht="12.75" customHeight="1" hidden="1">
      <c r="A72" s="32" t="s">
        <v>74</v>
      </c>
      <c r="B72" s="12" t="s">
        <v>40</v>
      </c>
      <c r="C72" s="12" t="s">
        <v>21</v>
      </c>
      <c r="D72" s="12" t="s">
        <v>15</v>
      </c>
      <c r="E72" s="12" t="s">
        <v>75</v>
      </c>
      <c r="F72" s="12"/>
      <c r="G72" s="50">
        <f>SUM(G73:G74)</f>
        <v>0</v>
      </c>
      <c r="H72" s="52"/>
      <c r="I72" s="49"/>
      <c r="K72" s="61"/>
    </row>
    <row r="73" spans="1:11" ht="15.75" hidden="1">
      <c r="A73" s="32" t="s">
        <v>65</v>
      </c>
      <c r="B73" s="12" t="s">
        <v>40</v>
      </c>
      <c r="C73" s="12" t="s">
        <v>21</v>
      </c>
      <c r="D73" s="12" t="s">
        <v>15</v>
      </c>
      <c r="E73" s="12" t="s">
        <v>75</v>
      </c>
      <c r="F73" s="12" t="s">
        <v>66</v>
      </c>
      <c r="G73" s="51"/>
      <c r="H73" s="52"/>
      <c r="I73" s="49"/>
      <c r="K73" s="61"/>
    </row>
    <row r="74" spans="1:11" ht="31.5" hidden="1">
      <c r="A74" s="32" t="s">
        <v>44</v>
      </c>
      <c r="B74" s="12" t="s">
        <v>40</v>
      </c>
      <c r="C74" s="12" t="s">
        <v>21</v>
      </c>
      <c r="D74" s="12" t="s">
        <v>15</v>
      </c>
      <c r="E74" s="12" t="s">
        <v>75</v>
      </c>
      <c r="F74" s="12" t="s">
        <v>45</v>
      </c>
      <c r="G74" s="51"/>
      <c r="H74" s="52"/>
      <c r="I74" s="49"/>
      <c r="K74" s="61"/>
    </row>
    <row r="75" spans="1:11" ht="15.75">
      <c r="A75" s="32" t="s">
        <v>76</v>
      </c>
      <c r="B75" s="12" t="s">
        <v>40</v>
      </c>
      <c r="C75" s="12" t="s">
        <v>21</v>
      </c>
      <c r="D75" s="12" t="s">
        <v>15</v>
      </c>
      <c r="E75" s="12" t="s">
        <v>77</v>
      </c>
      <c r="F75" s="12"/>
      <c r="G75" s="50">
        <f>SUM(G76:G77)</f>
        <v>40</v>
      </c>
      <c r="H75" s="50">
        <f>SUM(H76:H77)</f>
        <v>154</v>
      </c>
      <c r="I75" s="50">
        <f>SUM(I76:I77)</f>
        <v>194</v>
      </c>
      <c r="J75" s="50">
        <f>SUM(J76:J77)</f>
        <v>53.5</v>
      </c>
      <c r="K75" s="50">
        <f>SUM(K76:K77)</f>
        <v>453.7</v>
      </c>
    </row>
    <row r="76" spans="1:11" ht="15.75" hidden="1">
      <c r="A76" s="32" t="s">
        <v>65</v>
      </c>
      <c r="B76" s="12" t="s">
        <v>40</v>
      </c>
      <c r="C76" s="12" t="s">
        <v>21</v>
      </c>
      <c r="D76" s="12" t="s">
        <v>15</v>
      </c>
      <c r="E76" s="12" t="s">
        <v>77</v>
      </c>
      <c r="F76" s="12" t="s">
        <v>66</v>
      </c>
      <c r="G76" s="51"/>
      <c r="H76" s="52"/>
      <c r="I76" s="49"/>
      <c r="K76" s="61"/>
    </row>
    <row r="77" spans="1:11" ht="31.5">
      <c r="A77" s="33" t="s">
        <v>92</v>
      </c>
      <c r="B77" s="12" t="s">
        <v>40</v>
      </c>
      <c r="C77" s="12" t="s">
        <v>21</v>
      </c>
      <c r="D77" s="12" t="s">
        <v>15</v>
      </c>
      <c r="E77" s="12" t="s">
        <v>77</v>
      </c>
      <c r="F77" s="12" t="s">
        <v>89</v>
      </c>
      <c r="G77" s="51">
        <v>40</v>
      </c>
      <c r="H77" s="52">
        <v>154</v>
      </c>
      <c r="I77" s="49">
        <f>G77+H77</f>
        <v>194</v>
      </c>
      <c r="J77" s="64">
        <v>53.5</v>
      </c>
      <c r="K77" s="61">
        <v>453.7</v>
      </c>
    </row>
    <row r="78" spans="1:11" ht="31.5">
      <c r="A78" s="32" t="s">
        <v>24</v>
      </c>
      <c r="B78" s="12" t="s">
        <v>40</v>
      </c>
      <c r="C78" s="12" t="s">
        <v>25</v>
      </c>
      <c r="D78" s="12" t="s">
        <v>41</v>
      </c>
      <c r="E78" s="12"/>
      <c r="F78" s="12"/>
      <c r="G78" s="50">
        <f aca="true" t="shared" si="6" ref="G78:K80">SUM(G79)</f>
        <v>795.7</v>
      </c>
      <c r="H78" s="50">
        <f t="shared" si="6"/>
        <v>0</v>
      </c>
      <c r="I78" s="50">
        <f t="shared" si="6"/>
        <v>795.7</v>
      </c>
      <c r="J78" s="50">
        <f t="shared" si="6"/>
        <v>0</v>
      </c>
      <c r="K78" s="50">
        <f t="shared" si="6"/>
        <v>795.7</v>
      </c>
    </row>
    <row r="79" spans="1:11" ht="15.75">
      <c r="A79" s="32" t="s">
        <v>26</v>
      </c>
      <c r="B79" s="12" t="s">
        <v>40</v>
      </c>
      <c r="C79" s="12" t="s">
        <v>25</v>
      </c>
      <c r="D79" s="12" t="s">
        <v>5</v>
      </c>
      <c r="E79" s="12"/>
      <c r="F79" s="12"/>
      <c r="G79" s="50">
        <f t="shared" si="6"/>
        <v>795.7</v>
      </c>
      <c r="H79" s="50">
        <f t="shared" si="6"/>
        <v>0</v>
      </c>
      <c r="I79" s="50">
        <f t="shared" si="6"/>
        <v>795.7</v>
      </c>
      <c r="J79" s="50">
        <f t="shared" si="6"/>
        <v>0</v>
      </c>
      <c r="K79" s="50">
        <f t="shared" si="6"/>
        <v>795.7</v>
      </c>
    </row>
    <row r="80" spans="1:11" ht="29.25" customHeight="1">
      <c r="A80" s="32" t="s">
        <v>78</v>
      </c>
      <c r="B80" s="12" t="s">
        <v>40</v>
      </c>
      <c r="C80" s="12" t="s">
        <v>25</v>
      </c>
      <c r="D80" s="12" t="s">
        <v>5</v>
      </c>
      <c r="E80" s="12" t="s">
        <v>79</v>
      </c>
      <c r="F80" s="12"/>
      <c r="G80" s="50">
        <f t="shared" si="6"/>
        <v>795.7</v>
      </c>
      <c r="H80" s="50">
        <f t="shared" si="6"/>
        <v>0</v>
      </c>
      <c r="I80" s="50">
        <f t="shared" si="6"/>
        <v>795.7</v>
      </c>
      <c r="J80" s="50">
        <f t="shared" si="6"/>
        <v>0</v>
      </c>
      <c r="K80" s="50">
        <f t="shared" si="6"/>
        <v>795.7</v>
      </c>
    </row>
    <row r="81" spans="1:11" ht="31.5">
      <c r="A81" s="32" t="s">
        <v>80</v>
      </c>
      <c r="B81" s="12" t="s">
        <v>40</v>
      </c>
      <c r="C81" s="12" t="s">
        <v>25</v>
      </c>
      <c r="D81" s="12" t="s">
        <v>5</v>
      </c>
      <c r="E81" s="12" t="s">
        <v>81</v>
      </c>
      <c r="F81" s="12"/>
      <c r="G81" s="50">
        <f>SUM(G82:G82)</f>
        <v>795.7</v>
      </c>
      <c r="H81" s="50">
        <f>SUM(H82:H82)</f>
        <v>0</v>
      </c>
      <c r="I81" s="50">
        <f>SUM(I82:I82)</f>
        <v>795.7</v>
      </c>
      <c r="J81" s="50">
        <f>SUM(J82:J82)</f>
        <v>0</v>
      </c>
      <c r="K81" s="50">
        <f>SUM(K82:K82)</f>
        <v>795.7</v>
      </c>
    </row>
    <row r="82" spans="1:11" ht="63">
      <c r="A82" s="33" t="s">
        <v>96</v>
      </c>
      <c r="B82" s="12" t="s">
        <v>40</v>
      </c>
      <c r="C82" s="12" t="s">
        <v>25</v>
      </c>
      <c r="D82" s="12" t="s">
        <v>5</v>
      </c>
      <c r="E82" s="12" t="s">
        <v>81</v>
      </c>
      <c r="F82" s="12" t="s">
        <v>95</v>
      </c>
      <c r="G82" s="51">
        <v>795.7</v>
      </c>
      <c r="H82" s="52"/>
      <c r="I82" s="49">
        <v>795.7</v>
      </c>
      <c r="K82" s="61">
        <v>795.7</v>
      </c>
    </row>
    <row r="83" spans="1:11" ht="15.75">
      <c r="A83" s="32" t="s">
        <v>27</v>
      </c>
      <c r="B83" s="12" t="s">
        <v>40</v>
      </c>
      <c r="C83" s="12" t="s">
        <v>28</v>
      </c>
      <c r="D83" s="12" t="s">
        <v>41</v>
      </c>
      <c r="E83" s="12"/>
      <c r="F83" s="12"/>
      <c r="G83" s="50">
        <f>G86+G90</f>
        <v>94.5</v>
      </c>
      <c r="H83" s="50">
        <f>H86+H90</f>
        <v>0</v>
      </c>
      <c r="I83" s="50">
        <f>I86+I90</f>
        <v>94.5</v>
      </c>
      <c r="J83" s="50">
        <f>J86+J90+J91</f>
        <v>0</v>
      </c>
      <c r="K83" s="50">
        <f>K86+K90+K91</f>
        <v>94.5</v>
      </c>
    </row>
    <row r="84" spans="1:11" ht="15.75">
      <c r="A84" s="32" t="s">
        <v>105</v>
      </c>
      <c r="B84" s="12" t="s">
        <v>40</v>
      </c>
      <c r="C84" s="12" t="s">
        <v>28</v>
      </c>
      <c r="D84" s="12" t="s">
        <v>5</v>
      </c>
      <c r="E84" s="12"/>
      <c r="F84" s="12"/>
      <c r="G84" s="50">
        <f>G86</f>
        <v>45.9</v>
      </c>
      <c r="H84" s="50">
        <f>H86</f>
        <v>0</v>
      </c>
      <c r="I84" s="50">
        <f>I86</f>
        <v>45.9</v>
      </c>
      <c r="J84" s="50">
        <f>J86</f>
        <v>0</v>
      </c>
      <c r="K84" s="50">
        <f>K86</f>
        <v>45.9</v>
      </c>
    </row>
    <row r="85" spans="1:11" ht="15.75">
      <c r="A85" s="32" t="s">
        <v>106</v>
      </c>
      <c r="B85" s="12" t="s">
        <v>40</v>
      </c>
      <c r="C85" s="12" t="s">
        <v>28</v>
      </c>
      <c r="D85" s="12" t="s">
        <v>5</v>
      </c>
      <c r="E85" s="12" t="s">
        <v>107</v>
      </c>
      <c r="F85" s="12"/>
      <c r="G85" s="50">
        <f>G86</f>
        <v>45.9</v>
      </c>
      <c r="H85" s="50">
        <f>H86</f>
        <v>0</v>
      </c>
      <c r="I85" s="50">
        <f>I86</f>
        <v>45.9</v>
      </c>
      <c r="J85" s="50">
        <f>J86</f>
        <v>0</v>
      </c>
      <c r="K85" s="50">
        <f>K86</f>
        <v>45.9</v>
      </c>
    </row>
    <row r="86" spans="1:11" ht="31.5">
      <c r="A86" s="32" t="s">
        <v>108</v>
      </c>
      <c r="B86" s="12" t="s">
        <v>40</v>
      </c>
      <c r="C86" s="12" t="s">
        <v>28</v>
      </c>
      <c r="D86" s="12" t="s">
        <v>5</v>
      </c>
      <c r="E86" s="12" t="s">
        <v>107</v>
      </c>
      <c r="F86" s="12" t="s">
        <v>109</v>
      </c>
      <c r="G86" s="54">
        <v>45.9</v>
      </c>
      <c r="H86" s="54"/>
      <c r="I86" s="54">
        <v>45.9</v>
      </c>
      <c r="K86" s="61">
        <v>45.9</v>
      </c>
    </row>
    <row r="87" spans="1:11" ht="15.75">
      <c r="A87" s="32" t="s">
        <v>29</v>
      </c>
      <c r="B87" s="12" t="s">
        <v>40</v>
      </c>
      <c r="C87" s="12" t="s">
        <v>28</v>
      </c>
      <c r="D87" s="12" t="s">
        <v>15</v>
      </c>
      <c r="E87" s="12"/>
      <c r="F87" s="12"/>
      <c r="G87" s="50">
        <f aca="true" t="shared" si="7" ref="G87:K89">SUM(G88)</f>
        <v>48.6</v>
      </c>
      <c r="H87" s="50">
        <f t="shared" si="7"/>
        <v>0</v>
      </c>
      <c r="I87" s="50">
        <f t="shared" si="7"/>
        <v>48.6</v>
      </c>
      <c r="J87" s="50">
        <f t="shared" si="7"/>
        <v>-48.6</v>
      </c>
      <c r="K87" s="50">
        <f t="shared" si="7"/>
        <v>48.6</v>
      </c>
    </row>
    <row r="88" spans="1:11" ht="15.75">
      <c r="A88" s="32" t="s">
        <v>82</v>
      </c>
      <c r="B88" s="12" t="s">
        <v>40</v>
      </c>
      <c r="C88" s="12" t="s">
        <v>28</v>
      </c>
      <c r="D88" s="12" t="s">
        <v>15</v>
      </c>
      <c r="E88" s="12" t="s">
        <v>83</v>
      </c>
      <c r="F88" s="12"/>
      <c r="G88" s="50">
        <f t="shared" si="7"/>
        <v>48.6</v>
      </c>
      <c r="H88" s="50">
        <f t="shared" si="7"/>
        <v>0</v>
      </c>
      <c r="I88" s="50">
        <f t="shared" si="7"/>
        <v>48.6</v>
      </c>
      <c r="J88" s="50">
        <f t="shared" si="7"/>
        <v>-48.6</v>
      </c>
      <c r="K88" s="50">
        <f>SUM(K89,K91)</f>
        <v>48.6</v>
      </c>
    </row>
    <row r="89" spans="1:11" ht="15.75">
      <c r="A89" s="32" t="s">
        <v>84</v>
      </c>
      <c r="B89" s="12" t="s">
        <v>40</v>
      </c>
      <c r="C89" s="12" t="s">
        <v>28</v>
      </c>
      <c r="D89" s="12" t="s">
        <v>15</v>
      </c>
      <c r="E89" s="12" t="s">
        <v>111</v>
      </c>
      <c r="F89" s="12"/>
      <c r="G89" s="50">
        <f t="shared" si="7"/>
        <v>48.6</v>
      </c>
      <c r="H89" s="50">
        <f t="shared" si="7"/>
        <v>0</v>
      </c>
      <c r="I89" s="50">
        <f t="shared" si="7"/>
        <v>48.6</v>
      </c>
      <c r="J89" s="50">
        <f t="shared" si="7"/>
        <v>-48.6</v>
      </c>
      <c r="K89" s="50">
        <f t="shared" si="7"/>
        <v>0</v>
      </c>
    </row>
    <row r="90" spans="1:11" ht="47.25">
      <c r="A90" s="33" t="s">
        <v>93</v>
      </c>
      <c r="B90" s="12" t="s">
        <v>40</v>
      </c>
      <c r="C90" s="12" t="s">
        <v>28</v>
      </c>
      <c r="D90" s="12" t="s">
        <v>15</v>
      </c>
      <c r="E90" s="12" t="s">
        <v>111</v>
      </c>
      <c r="F90" s="12" t="s">
        <v>110</v>
      </c>
      <c r="G90" s="51">
        <v>48.6</v>
      </c>
      <c r="H90" s="51"/>
      <c r="I90" s="51">
        <v>48.6</v>
      </c>
      <c r="J90" s="64">
        <v>-48.6</v>
      </c>
      <c r="K90" s="61">
        <f>I90+J90</f>
        <v>0</v>
      </c>
    </row>
    <row r="91" spans="1:11" ht="33.75" customHeight="1">
      <c r="A91" s="32" t="s">
        <v>129</v>
      </c>
      <c r="B91" s="12" t="s">
        <v>40</v>
      </c>
      <c r="C91" s="12" t="s">
        <v>28</v>
      </c>
      <c r="D91" s="12" t="s">
        <v>15</v>
      </c>
      <c r="E91" s="12" t="s">
        <v>128</v>
      </c>
      <c r="F91" s="12" t="s">
        <v>127</v>
      </c>
      <c r="G91" s="51"/>
      <c r="H91" s="51"/>
      <c r="I91" s="51"/>
      <c r="J91" s="64">
        <v>48.6</v>
      </c>
      <c r="K91" s="61">
        <f>I91+J91</f>
        <v>48.6</v>
      </c>
    </row>
    <row r="92" spans="1:11" ht="6.75" customHeight="1">
      <c r="A92" s="32"/>
      <c r="B92" s="12"/>
      <c r="C92" s="12"/>
      <c r="D92" s="12"/>
      <c r="E92" s="12"/>
      <c r="F92" s="12"/>
      <c r="G92" s="51"/>
      <c r="H92" s="52"/>
      <c r="I92" s="49"/>
      <c r="K92" s="61"/>
    </row>
    <row r="93" spans="1:11" ht="31.5">
      <c r="A93" s="30" t="s">
        <v>100</v>
      </c>
      <c r="B93" s="11" t="s">
        <v>85</v>
      </c>
      <c r="C93" s="11"/>
      <c r="D93" s="11"/>
      <c r="E93" s="11"/>
      <c r="F93" s="11"/>
      <c r="G93" s="55">
        <f aca="true" t="shared" si="8" ref="G93:K96">SUM(G94)</f>
        <v>0.4</v>
      </c>
      <c r="H93" s="55">
        <f t="shared" si="8"/>
        <v>0</v>
      </c>
      <c r="I93" s="55">
        <f t="shared" si="8"/>
        <v>0.4</v>
      </c>
      <c r="J93" s="55">
        <f t="shared" si="8"/>
        <v>0</v>
      </c>
      <c r="K93" s="55">
        <f t="shared" si="8"/>
        <v>0.4</v>
      </c>
    </row>
    <row r="94" spans="1:11" ht="47.25">
      <c r="A94" s="1" t="s">
        <v>10</v>
      </c>
      <c r="B94" s="2">
        <v>992</v>
      </c>
      <c r="C94" s="3">
        <v>1</v>
      </c>
      <c r="D94" s="3">
        <v>6</v>
      </c>
      <c r="E94" s="4"/>
      <c r="F94" s="2"/>
      <c r="G94" s="53">
        <f t="shared" si="8"/>
        <v>0.4</v>
      </c>
      <c r="H94" s="53">
        <f t="shared" si="8"/>
        <v>0</v>
      </c>
      <c r="I94" s="53">
        <f t="shared" si="8"/>
        <v>0.4</v>
      </c>
      <c r="J94" s="53">
        <f t="shared" si="8"/>
        <v>0</v>
      </c>
      <c r="K94" s="53">
        <f t="shared" si="8"/>
        <v>0.4</v>
      </c>
    </row>
    <row r="95" spans="1:11" ht="78.75">
      <c r="A95" s="1" t="s">
        <v>86</v>
      </c>
      <c r="B95" s="2">
        <v>992</v>
      </c>
      <c r="C95" s="3">
        <v>1</v>
      </c>
      <c r="D95" s="3">
        <v>6</v>
      </c>
      <c r="E95" s="4">
        <v>20000</v>
      </c>
      <c r="F95" s="2"/>
      <c r="G95" s="53">
        <f t="shared" si="8"/>
        <v>0.4</v>
      </c>
      <c r="H95" s="53">
        <f t="shared" si="8"/>
        <v>0</v>
      </c>
      <c r="I95" s="53">
        <f t="shared" si="8"/>
        <v>0.4</v>
      </c>
      <c r="J95" s="53">
        <f t="shared" si="8"/>
        <v>0</v>
      </c>
      <c r="K95" s="53">
        <f t="shared" si="8"/>
        <v>0.4</v>
      </c>
    </row>
    <row r="96" spans="1:11" ht="15.75">
      <c r="A96" s="1" t="s">
        <v>48</v>
      </c>
      <c r="B96" s="2">
        <v>992</v>
      </c>
      <c r="C96" s="3">
        <v>1</v>
      </c>
      <c r="D96" s="3">
        <v>6</v>
      </c>
      <c r="E96" s="4">
        <v>20400</v>
      </c>
      <c r="F96" s="2"/>
      <c r="G96" s="53">
        <f t="shared" si="8"/>
        <v>0.4</v>
      </c>
      <c r="H96" s="53">
        <f t="shared" si="8"/>
        <v>0</v>
      </c>
      <c r="I96" s="53">
        <f t="shared" si="8"/>
        <v>0.4</v>
      </c>
      <c r="J96" s="53">
        <f t="shared" si="8"/>
        <v>0</v>
      </c>
      <c r="K96" s="53">
        <f t="shared" si="8"/>
        <v>0.4</v>
      </c>
    </row>
    <row r="97" spans="1:11" ht="15.75">
      <c r="A97" s="1" t="s">
        <v>94</v>
      </c>
      <c r="B97" s="2">
        <v>992</v>
      </c>
      <c r="C97" s="3">
        <v>1</v>
      </c>
      <c r="D97" s="3">
        <v>6</v>
      </c>
      <c r="E97" s="4">
        <v>20400</v>
      </c>
      <c r="F97" s="2">
        <v>540</v>
      </c>
      <c r="G97" s="49">
        <v>0.4</v>
      </c>
      <c r="H97" s="52"/>
      <c r="I97" s="49">
        <v>0.4</v>
      </c>
      <c r="K97" s="61">
        <v>0.4</v>
      </c>
    </row>
    <row r="98" spans="1:7" ht="15.75">
      <c r="A98" s="36"/>
      <c r="B98" s="15"/>
      <c r="C98" s="15"/>
      <c r="D98" s="15"/>
      <c r="E98" s="15"/>
      <c r="F98" s="15"/>
      <c r="G98" s="37"/>
    </row>
    <row r="99" spans="1:7" ht="15.75">
      <c r="A99" s="36"/>
      <c r="B99" s="15"/>
      <c r="C99" s="15"/>
      <c r="D99" s="15"/>
      <c r="E99" s="15"/>
      <c r="F99" s="15"/>
      <c r="G99" s="37"/>
    </row>
    <row r="100" spans="1:7" ht="15.75">
      <c r="A100" s="36"/>
      <c r="B100" s="15"/>
      <c r="C100" s="15"/>
      <c r="D100" s="15"/>
      <c r="E100" s="15"/>
      <c r="F100" s="15"/>
      <c r="G100" s="37"/>
    </row>
    <row r="101" spans="1:7" ht="15.75">
      <c r="A101" s="36"/>
      <c r="B101" s="15"/>
      <c r="C101" s="15"/>
      <c r="D101" s="15"/>
      <c r="E101" s="15"/>
      <c r="F101" s="15"/>
      <c r="G101" s="37"/>
    </row>
    <row r="102" spans="1:7" ht="15.75">
      <c r="A102" s="36"/>
      <c r="B102" s="15"/>
      <c r="C102" s="15"/>
      <c r="D102" s="15"/>
      <c r="E102" s="15"/>
      <c r="F102" s="15"/>
      <c r="G102" s="37"/>
    </row>
    <row r="103" spans="1:7" ht="15.75">
      <c r="A103" s="36"/>
      <c r="B103" s="15"/>
      <c r="C103" s="15"/>
      <c r="D103" s="15"/>
      <c r="E103" s="15"/>
      <c r="F103" s="15"/>
      <c r="G103" s="37"/>
    </row>
    <row r="104" spans="2:6" ht="15.75">
      <c r="B104" s="16"/>
      <c r="C104" s="16"/>
      <c r="D104" s="16"/>
      <c r="E104" s="16"/>
      <c r="F104" s="16"/>
    </row>
    <row r="105" spans="2:6" ht="15.75">
      <c r="B105" s="16"/>
      <c r="C105" s="16"/>
      <c r="D105" s="16"/>
      <c r="E105" s="16"/>
      <c r="F105" s="16"/>
    </row>
    <row r="106" spans="2:6" ht="15.75">
      <c r="B106" s="16"/>
      <c r="C106" s="16"/>
      <c r="D106" s="16"/>
      <c r="E106" s="16"/>
      <c r="F106" s="16"/>
    </row>
    <row r="107" spans="2:6" ht="15.75">
      <c r="B107" s="16"/>
      <c r="C107" s="16"/>
      <c r="D107" s="16"/>
      <c r="E107" s="16"/>
      <c r="F107" s="16"/>
    </row>
    <row r="108" spans="2:6" ht="15.75">
      <c r="B108" s="16"/>
      <c r="C108" s="16"/>
      <c r="D108" s="16"/>
      <c r="E108" s="16"/>
      <c r="F108" s="16"/>
    </row>
    <row r="109" spans="2:6" ht="15.75">
      <c r="B109" s="16"/>
      <c r="C109" s="16"/>
      <c r="D109" s="16"/>
      <c r="E109" s="16"/>
      <c r="F109" s="16"/>
    </row>
    <row r="110" spans="2:6" ht="15.75">
      <c r="B110" s="16"/>
      <c r="C110" s="16"/>
      <c r="D110" s="16"/>
      <c r="E110" s="16"/>
      <c r="F110" s="16"/>
    </row>
    <row r="111" spans="2:6" ht="15.75">
      <c r="B111" s="16"/>
      <c r="C111" s="16"/>
      <c r="D111" s="16"/>
      <c r="E111" s="16"/>
      <c r="F111" s="16"/>
    </row>
    <row r="112" spans="2:6" ht="15.75">
      <c r="B112" s="16"/>
      <c r="C112" s="16"/>
      <c r="D112" s="16"/>
      <c r="E112" s="16"/>
      <c r="F112" s="16"/>
    </row>
    <row r="113" spans="2:6" ht="15.75">
      <c r="B113" s="16"/>
      <c r="C113" s="16"/>
      <c r="D113" s="16"/>
      <c r="E113" s="16"/>
      <c r="F113" s="16"/>
    </row>
    <row r="114" spans="2:6" ht="15.75">
      <c r="B114" s="16"/>
      <c r="C114" s="16"/>
      <c r="D114" s="16"/>
      <c r="E114" s="16"/>
      <c r="F114" s="16"/>
    </row>
    <row r="115" spans="2:6" ht="15.75">
      <c r="B115" s="16"/>
      <c r="C115" s="16"/>
      <c r="D115" s="16"/>
      <c r="E115" s="16"/>
      <c r="F115" s="16"/>
    </row>
    <row r="116" spans="2:6" ht="15.75">
      <c r="B116" s="16"/>
      <c r="C116" s="16"/>
      <c r="D116" s="16"/>
      <c r="E116" s="16"/>
      <c r="F116" s="16"/>
    </row>
    <row r="117" spans="2:6" ht="15.75">
      <c r="B117" s="16"/>
      <c r="C117" s="16"/>
      <c r="D117" s="16"/>
      <c r="E117" s="16"/>
      <c r="F117" s="16"/>
    </row>
    <row r="118" spans="2:6" ht="15.75">
      <c r="B118" s="16"/>
      <c r="C118" s="16"/>
      <c r="D118" s="16"/>
      <c r="E118" s="16"/>
      <c r="F118" s="16"/>
    </row>
    <row r="119" spans="2:6" ht="15.75">
      <c r="B119" s="16"/>
      <c r="C119" s="16"/>
      <c r="D119" s="16"/>
      <c r="E119" s="16"/>
      <c r="F119" s="16"/>
    </row>
    <row r="120" spans="2:6" ht="15.75">
      <c r="B120" s="16"/>
      <c r="C120" s="16"/>
      <c r="D120" s="16"/>
      <c r="E120" s="16"/>
      <c r="F120" s="16"/>
    </row>
    <row r="121" spans="2:6" ht="15.75">
      <c r="B121" s="16"/>
      <c r="C121" s="16"/>
      <c r="D121" s="16"/>
      <c r="E121" s="16"/>
      <c r="F121" s="16"/>
    </row>
    <row r="122" spans="2:6" ht="15.75">
      <c r="B122" s="16"/>
      <c r="C122" s="16"/>
      <c r="D122" s="16"/>
      <c r="E122" s="16"/>
      <c r="F122" s="16"/>
    </row>
    <row r="123" spans="2:6" ht="15.75">
      <c r="B123" s="16"/>
      <c r="C123" s="16"/>
      <c r="D123" s="16"/>
      <c r="E123" s="16"/>
      <c r="F123" s="16"/>
    </row>
    <row r="124" spans="2:6" ht="15.75">
      <c r="B124" s="16"/>
      <c r="C124" s="16"/>
      <c r="D124" s="16"/>
      <c r="E124" s="16"/>
      <c r="F124" s="16"/>
    </row>
    <row r="125" spans="2:6" ht="15.75">
      <c r="B125" s="16"/>
      <c r="C125" s="16"/>
      <c r="D125" s="16"/>
      <c r="E125" s="16"/>
      <c r="F125" s="16"/>
    </row>
    <row r="126" spans="2:6" ht="15.75">
      <c r="B126" s="16"/>
      <c r="C126" s="16"/>
      <c r="D126" s="16"/>
      <c r="E126" s="16"/>
      <c r="F126" s="16"/>
    </row>
    <row r="127" spans="2:6" ht="15.75">
      <c r="B127" s="16"/>
      <c r="C127" s="16"/>
      <c r="D127" s="16"/>
      <c r="E127" s="16"/>
      <c r="F127" s="16"/>
    </row>
    <row r="128" spans="2:6" ht="15.75">
      <c r="B128" s="16"/>
      <c r="C128" s="16"/>
      <c r="D128" s="16"/>
      <c r="E128" s="16"/>
      <c r="F128" s="16"/>
    </row>
    <row r="129" spans="2:6" ht="15.75">
      <c r="B129" s="16"/>
      <c r="C129" s="16"/>
      <c r="D129" s="16"/>
      <c r="E129" s="16"/>
      <c r="F129" s="16"/>
    </row>
    <row r="130" spans="2:6" ht="15.75">
      <c r="B130" s="16"/>
      <c r="C130" s="16"/>
      <c r="D130" s="16"/>
      <c r="E130" s="16"/>
      <c r="F130" s="16"/>
    </row>
    <row r="131" spans="2:6" ht="15.75">
      <c r="B131" s="16"/>
      <c r="C131" s="16"/>
      <c r="D131" s="16"/>
      <c r="E131" s="16"/>
      <c r="F131" s="16"/>
    </row>
    <row r="132" spans="2:6" ht="15.75">
      <c r="B132" s="16"/>
      <c r="C132" s="16"/>
      <c r="D132" s="16"/>
      <c r="E132" s="16"/>
      <c r="F132" s="16"/>
    </row>
    <row r="133" spans="2:6" ht="15.75">
      <c r="B133" s="16"/>
      <c r="C133" s="16"/>
      <c r="D133" s="16"/>
      <c r="E133" s="16"/>
      <c r="F133" s="16"/>
    </row>
    <row r="134" spans="2:6" ht="15.75">
      <c r="B134" s="16"/>
      <c r="C134" s="16"/>
      <c r="D134" s="16"/>
      <c r="E134" s="16"/>
      <c r="F134" s="16"/>
    </row>
    <row r="135" spans="2:6" ht="15.75">
      <c r="B135" s="16"/>
      <c r="C135" s="16"/>
      <c r="D135" s="16"/>
      <c r="E135" s="16"/>
      <c r="F135" s="16"/>
    </row>
    <row r="136" spans="2:6" ht="15.75">
      <c r="B136" s="16"/>
      <c r="C136" s="16"/>
      <c r="D136" s="16"/>
      <c r="E136" s="16"/>
      <c r="F136" s="16"/>
    </row>
    <row r="137" spans="2:6" ht="15.75">
      <c r="B137" s="16"/>
      <c r="C137" s="16"/>
      <c r="D137" s="16"/>
      <c r="E137" s="16"/>
      <c r="F137" s="16"/>
    </row>
    <row r="138" spans="2:6" ht="15.75">
      <c r="B138" s="16"/>
      <c r="C138" s="16"/>
      <c r="D138" s="16"/>
      <c r="E138" s="16"/>
      <c r="F138" s="16"/>
    </row>
    <row r="139" spans="2:6" ht="15.75">
      <c r="B139" s="16"/>
      <c r="C139" s="16"/>
      <c r="D139" s="16"/>
      <c r="E139" s="16"/>
      <c r="F139" s="16"/>
    </row>
    <row r="140" spans="2:6" ht="15.75">
      <c r="B140" s="16"/>
      <c r="C140" s="16"/>
      <c r="D140" s="16"/>
      <c r="E140" s="16"/>
      <c r="F140" s="16"/>
    </row>
    <row r="141" spans="2:6" ht="15.75">
      <c r="B141" s="16"/>
      <c r="C141" s="16"/>
      <c r="D141" s="16"/>
      <c r="E141" s="16"/>
      <c r="F141" s="16"/>
    </row>
    <row r="142" spans="2:6" ht="15.75">
      <c r="B142" s="16"/>
      <c r="C142" s="16"/>
      <c r="D142" s="16"/>
      <c r="E142" s="16"/>
      <c r="F142" s="16"/>
    </row>
    <row r="143" spans="2:6" ht="15.75">
      <c r="B143" s="16"/>
      <c r="C143" s="16"/>
      <c r="D143" s="16"/>
      <c r="E143" s="16"/>
      <c r="F143" s="16"/>
    </row>
    <row r="144" spans="2:6" ht="15.75">
      <c r="B144" s="16"/>
      <c r="C144" s="16"/>
      <c r="D144" s="16"/>
      <c r="E144" s="16"/>
      <c r="F144" s="16"/>
    </row>
    <row r="145" spans="2:6" ht="15.75">
      <c r="B145" s="16"/>
      <c r="C145" s="16"/>
      <c r="D145" s="16"/>
      <c r="E145" s="16"/>
      <c r="F145" s="16"/>
    </row>
    <row r="146" spans="2:6" ht="15.75">
      <c r="B146" s="16"/>
      <c r="C146" s="16"/>
      <c r="D146" s="16"/>
      <c r="E146" s="16"/>
      <c r="F146" s="16"/>
    </row>
    <row r="147" spans="2:6" ht="15.75">
      <c r="B147" s="16"/>
      <c r="C147" s="16"/>
      <c r="D147" s="16"/>
      <c r="E147" s="16"/>
      <c r="F147" s="16"/>
    </row>
    <row r="148" spans="2:6" ht="15.75">
      <c r="B148" s="16"/>
      <c r="C148" s="16"/>
      <c r="D148" s="16"/>
      <c r="E148" s="16"/>
      <c r="F148" s="16"/>
    </row>
    <row r="149" spans="2:6" ht="15.75">
      <c r="B149" s="16"/>
      <c r="C149" s="16"/>
      <c r="D149" s="16"/>
      <c r="E149" s="16"/>
      <c r="F149" s="16"/>
    </row>
  </sheetData>
  <sheetProtection password="E975" sheet="1" objects="1" scenarios="1" selectLockedCells="1" selectUnlockedCells="1"/>
  <mergeCells count="7">
    <mergeCell ref="B5:K5"/>
    <mergeCell ref="B1:K1"/>
    <mergeCell ref="H9:I9"/>
    <mergeCell ref="A7:G7"/>
    <mergeCell ref="B3:K3"/>
    <mergeCell ref="B2:K2"/>
    <mergeCell ref="B4:K4"/>
  </mergeCells>
  <printOptions/>
  <pageMargins left="1.1020833333333333" right="0.23" top="0.3" bottom="0.16" header="0.5118055555555555" footer="0.5118055555555555"/>
  <pageSetup fitToHeight="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Kislyakova</cp:lastModifiedBy>
  <cp:lastPrinted>2012-12-19T08:26:43Z</cp:lastPrinted>
  <dcterms:modified xsi:type="dcterms:W3CDTF">2012-12-28T09:49:57Z</dcterms:modified>
  <cp:category/>
  <cp:version/>
  <cp:contentType/>
  <cp:contentStatus/>
</cp:coreProperties>
</file>