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845" yWindow="285" windowWidth="14805" windowHeight="7950"/>
  </bookViews>
  <sheets>
    <sheet name="Table1" sheetId="1" r:id="rId1"/>
  </sheets>
  <definedNames>
    <definedName name="_xlnm._FilterDatabase" localSheetId="0" hidden="1">Table1!$A$13:$A$197</definedName>
  </definedNames>
  <calcPr calcId="145621"/>
</workbook>
</file>

<file path=xl/calcChain.xml><?xml version="1.0" encoding="utf-8"?>
<calcChain xmlns="http://schemas.openxmlformats.org/spreadsheetml/2006/main">
  <c r="F125" i="1" l="1"/>
  <c r="G125" i="1"/>
  <c r="H125" i="1"/>
  <c r="I125" i="1"/>
  <c r="F123" i="1"/>
  <c r="G123" i="1"/>
  <c r="H123" i="1"/>
  <c r="I123" i="1"/>
  <c r="F121" i="1"/>
  <c r="F120" i="1" s="1"/>
  <c r="G121" i="1"/>
  <c r="G120" i="1" s="1"/>
  <c r="H121" i="1"/>
  <c r="H120" i="1" s="1"/>
  <c r="I121" i="1"/>
  <c r="I120" i="1" s="1"/>
  <c r="F117" i="1"/>
  <c r="G117" i="1"/>
  <c r="H117" i="1"/>
  <c r="I117" i="1"/>
  <c r="F114" i="1"/>
  <c r="G114" i="1"/>
  <c r="H114" i="1"/>
  <c r="I114" i="1"/>
  <c r="F112" i="1"/>
  <c r="G112" i="1"/>
  <c r="H112" i="1"/>
  <c r="I112" i="1"/>
  <c r="F94" i="1"/>
  <c r="G94" i="1"/>
  <c r="H94" i="1"/>
  <c r="I94" i="1"/>
  <c r="F89" i="1"/>
  <c r="G89" i="1"/>
  <c r="H89" i="1"/>
  <c r="I89" i="1"/>
  <c r="F85" i="1"/>
  <c r="G85" i="1"/>
  <c r="H85" i="1"/>
  <c r="I85" i="1"/>
  <c r="F82" i="1"/>
  <c r="G82" i="1"/>
  <c r="H82" i="1"/>
  <c r="I82" i="1"/>
  <c r="I81" i="1" s="1"/>
  <c r="F78" i="1"/>
  <c r="F77" i="1" s="1"/>
  <c r="G78" i="1"/>
  <c r="G77" i="1" s="1"/>
  <c r="H78" i="1"/>
  <c r="H77" i="1" s="1"/>
  <c r="I78" i="1"/>
  <c r="I77" i="1" s="1"/>
  <c r="F73" i="1"/>
  <c r="F72" i="1" s="1"/>
  <c r="G73" i="1"/>
  <c r="G72" i="1" s="1"/>
  <c r="H73" i="1"/>
  <c r="H72" i="1" s="1"/>
  <c r="I73" i="1"/>
  <c r="I72" i="1" s="1"/>
  <c r="F66" i="1"/>
  <c r="G66" i="1"/>
  <c r="H66" i="1"/>
  <c r="I66" i="1"/>
  <c r="F63" i="1"/>
  <c r="G63" i="1"/>
  <c r="H63" i="1"/>
  <c r="I63" i="1"/>
  <c r="F52" i="1"/>
  <c r="G52" i="1"/>
  <c r="H52" i="1"/>
  <c r="I52" i="1"/>
  <c r="F49" i="1"/>
  <c r="G49" i="1"/>
  <c r="H49" i="1"/>
  <c r="I49" i="1"/>
  <c r="F47" i="1"/>
  <c r="F46" i="1" s="1"/>
  <c r="G47" i="1"/>
  <c r="G46" i="1" s="1"/>
  <c r="H47" i="1"/>
  <c r="H46" i="1" s="1"/>
  <c r="I47" i="1"/>
  <c r="F43" i="1"/>
  <c r="G43" i="1"/>
  <c r="H43" i="1"/>
  <c r="I43" i="1"/>
  <c r="F41" i="1"/>
  <c r="G41" i="1"/>
  <c r="H41" i="1"/>
  <c r="I41" i="1"/>
  <c r="F40" i="1"/>
  <c r="G40" i="1"/>
  <c r="H40" i="1"/>
  <c r="I40" i="1"/>
  <c r="F38" i="1"/>
  <c r="G38" i="1"/>
  <c r="H38" i="1"/>
  <c r="I38" i="1"/>
  <c r="F36" i="1"/>
  <c r="G36" i="1"/>
  <c r="H36" i="1"/>
  <c r="I36" i="1"/>
  <c r="F34" i="1"/>
  <c r="G34" i="1"/>
  <c r="H34" i="1"/>
  <c r="I34" i="1"/>
  <c r="F31" i="1"/>
  <c r="G31" i="1"/>
  <c r="H31" i="1"/>
  <c r="I31" i="1"/>
  <c r="F25" i="1"/>
  <c r="F24" i="1" s="1"/>
  <c r="G25" i="1"/>
  <c r="G24" i="1" s="1"/>
  <c r="H25" i="1"/>
  <c r="H24" i="1" s="1"/>
  <c r="I25" i="1"/>
  <c r="I24" i="1" s="1"/>
  <c r="G16" i="1"/>
  <c r="G15" i="1" s="1"/>
  <c r="H16" i="1"/>
  <c r="H15" i="1" s="1"/>
  <c r="I16" i="1"/>
  <c r="I15" i="1" s="1"/>
  <c r="F16" i="1"/>
  <c r="F15" i="1" s="1"/>
  <c r="G194" i="1"/>
  <c r="G193" i="1" s="1"/>
  <c r="H194" i="1"/>
  <c r="H193" i="1" s="1"/>
  <c r="I194" i="1"/>
  <c r="I193" i="1" s="1"/>
  <c r="G189" i="1"/>
  <c r="G188" i="1" s="1"/>
  <c r="H189" i="1"/>
  <c r="H188" i="1" s="1"/>
  <c r="I189" i="1"/>
  <c r="I188" i="1" s="1"/>
  <c r="G186" i="1"/>
  <c r="G185" i="1" s="1"/>
  <c r="H186" i="1"/>
  <c r="H185" i="1" s="1"/>
  <c r="I186" i="1"/>
  <c r="I185" i="1" s="1"/>
  <c r="G182" i="1"/>
  <c r="G181" i="1" s="1"/>
  <c r="H182" i="1"/>
  <c r="H181" i="1" s="1"/>
  <c r="I182" i="1"/>
  <c r="I181" i="1" s="1"/>
  <c r="G178" i="1"/>
  <c r="G177" i="1" s="1"/>
  <c r="H178" i="1"/>
  <c r="H177" i="1" s="1"/>
  <c r="I178" i="1"/>
  <c r="I177" i="1"/>
  <c r="G167" i="1"/>
  <c r="H167" i="1"/>
  <c r="I167" i="1"/>
  <c r="F150" i="1"/>
  <c r="G150" i="1"/>
  <c r="H150" i="1"/>
  <c r="I150" i="1"/>
  <c r="F135" i="1"/>
  <c r="G135" i="1"/>
  <c r="H135" i="1"/>
  <c r="I135" i="1"/>
  <c r="F129" i="1"/>
  <c r="G129" i="1"/>
  <c r="H129" i="1"/>
  <c r="I129" i="1"/>
  <c r="F194" i="1"/>
  <c r="F193" i="1" s="1"/>
  <c r="F189" i="1"/>
  <c r="F188" i="1" s="1"/>
  <c r="F186" i="1"/>
  <c r="F185" i="1" s="1"/>
  <c r="F182" i="1"/>
  <c r="F181" i="1" s="1"/>
  <c r="F178" i="1"/>
  <c r="F177" i="1" s="1"/>
  <c r="F167" i="1"/>
  <c r="I46" i="1" l="1"/>
  <c r="I93" i="1"/>
  <c r="H81" i="1"/>
  <c r="H93" i="1"/>
  <c r="G81" i="1"/>
  <c r="G93" i="1"/>
  <c r="F81" i="1"/>
  <c r="F93" i="1"/>
  <c r="I30" i="1"/>
  <c r="I51" i="1"/>
  <c r="H30" i="1"/>
  <c r="H51" i="1"/>
  <c r="G30" i="1"/>
  <c r="G51" i="1"/>
  <c r="F30" i="1"/>
  <c r="F51" i="1"/>
  <c r="H128" i="1"/>
  <c r="H127" i="1" s="1"/>
  <c r="I128" i="1"/>
  <c r="I127" i="1" s="1"/>
  <c r="G128" i="1"/>
  <c r="G127" i="1" s="1"/>
  <c r="F128" i="1"/>
  <c r="F127" i="1" s="1"/>
  <c r="F14" i="1"/>
  <c r="H14" i="1"/>
  <c r="I14" i="1"/>
  <c r="G14" i="1"/>
  <c r="F197" i="1" l="1"/>
  <c r="G197" i="1"/>
  <c r="H197" i="1"/>
  <c r="I197" i="1"/>
  <c r="E194" i="1"/>
  <c r="E193" i="1" s="1"/>
  <c r="D194" i="1"/>
  <c r="D193" i="1" s="1"/>
  <c r="E189" i="1"/>
  <c r="E188" i="1" s="1"/>
  <c r="D189" i="1"/>
  <c r="D188" i="1" s="1"/>
  <c r="E186" i="1"/>
  <c r="E185" i="1" s="1"/>
  <c r="D186" i="1"/>
  <c r="D185" i="1" s="1"/>
  <c r="E182" i="1"/>
  <c r="E181" i="1" s="1"/>
  <c r="D182" i="1"/>
  <c r="D181" i="1" s="1"/>
  <c r="E178" i="1"/>
  <c r="E177" i="1" s="1"/>
  <c r="D178" i="1"/>
  <c r="D177" i="1" s="1"/>
  <c r="E167" i="1" l="1"/>
  <c r="D167" i="1"/>
  <c r="E150" i="1"/>
  <c r="D150" i="1"/>
  <c r="E135" i="1"/>
  <c r="D135" i="1"/>
  <c r="E129" i="1"/>
  <c r="D129" i="1"/>
  <c r="E128" i="1" l="1"/>
  <c r="E127" i="1" s="1"/>
  <c r="D128" i="1"/>
  <c r="D127" i="1" s="1"/>
  <c r="E125" i="1"/>
  <c r="D125" i="1"/>
  <c r="E123" i="1"/>
  <c r="D123" i="1"/>
  <c r="E121" i="1"/>
  <c r="D121" i="1"/>
  <c r="E117" i="1"/>
  <c r="D117" i="1"/>
  <c r="E114" i="1"/>
  <c r="D114" i="1"/>
  <c r="E112" i="1"/>
  <c r="D112" i="1"/>
  <c r="E94" i="1"/>
  <c r="D94" i="1"/>
  <c r="E89" i="1"/>
  <c r="D89" i="1"/>
  <c r="E85" i="1"/>
  <c r="D85" i="1"/>
  <c r="E82" i="1"/>
  <c r="D82" i="1"/>
  <c r="E78" i="1"/>
  <c r="E77" i="1" s="1"/>
  <c r="D78" i="1"/>
  <c r="D77" i="1" s="1"/>
  <c r="E73" i="1"/>
  <c r="E72" i="1" s="1"/>
  <c r="D73" i="1"/>
  <c r="D72" i="1" s="1"/>
  <c r="D63" i="1"/>
  <c r="E63" i="1"/>
  <c r="E66" i="1"/>
  <c r="D66" i="1"/>
  <c r="D52" i="1"/>
  <c r="E52" i="1"/>
  <c r="E49" i="1"/>
  <c r="D49" i="1"/>
  <c r="E47" i="1"/>
  <c r="D47" i="1"/>
  <c r="E34" i="1"/>
  <c r="D34" i="1"/>
  <c r="E43" i="1"/>
  <c r="E41" i="1"/>
  <c r="E38" i="1"/>
  <c r="E36" i="1"/>
  <c r="E31" i="1"/>
  <c r="D41" i="1"/>
  <c r="D43" i="1"/>
  <c r="D38" i="1"/>
  <c r="D36" i="1"/>
  <c r="D31" i="1"/>
  <c r="E25" i="1"/>
  <c r="E24" i="1" s="1"/>
  <c r="D25" i="1"/>
  <c r="D24" i="1" s="1"/>
  <c r="D16" i="1"/>
  <c r="D15" i="1" s="1"/>
  <c r="E16" i="1"/>
  <c r="E15" i="1" s="1"/>
  <c r="D51" i="1" l="1"/>
  <c r="D93" i="1"/>
  <c r="E93" i="1"/>
  <c r="E120" i="1"/>
  <c r="D120" i="1"/>
  <c r="E51" i="1"/>
  <c r="D30" i="1"/>
  <c r="D14" i="1" s="1"/>
  <c r="D197" i="1" s="1"/>
  <c r="E46" i="1"/>
  <c r="D81" i="1"/>
  <c r="E81" i="1"/>
  <c r="D46" i="1"/>
  <c r="E30" i="1"/>
  <c r="E14" i="1" s="1"/>
  <c r="E197" i="1" s="1"/>
  <c r="E40" i="1"/>
  <c r="D40" i="1"/>
</calcChain>
</file>

<file path=xl/sharedStrings.xml><?xml version="1.0" encoding="utf-8"?>
<sst xmlns="http://schemas.openxmlformats.org/spreadsheetml/2006/main" count="575" uniqueCount="383">
  <si>
    <t/>
  </si>
  <si>
    <t>Наименование главного администратора доходов</t>
  </si>
  <si>
    <t>2</t>
  </si>
  <si>
    <t>3</t>
  </si>
  <si>
    <t>4</t>
  </si>
  <si>
    <t>5</t>
  </si>
  <si>
    <t>6</t>
  </si>
  <si>
    <t>7</t>
  </si>
  <si>
    <t>8</t>
  </si>
  <si>
    <t>9</t>
  </si>
  <si>
    <t>10</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</si>
  <si>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</si>
  <si>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</si>
  <si>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</si>
  <si>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</si>
  <si>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Федеральная налоговая служба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</si>
  <si>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</si>
  <si>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</si>
  <si>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</si>
  <si>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</si>
  <si>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</si>
  <si>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</si>
  <si>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</si>
  <si>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</si>
  <si>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</si>
  <si>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</si>
  <si>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</si>
  <si>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</si>
  <si>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</si>
  <si>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</si>
  <si>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</si>
  <si>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</si>
  <si>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</si>
  <si>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округов</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</si>
  <si>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</si>
  <si>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</si>
  <si>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</si>
  <si>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Земельный налог</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</si>
  <si>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</si>
  <si>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обладающих земельным участком, расположенным в границах муниципальных округов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</si>
  <si>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</si>
  <si>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</si>
  <si>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</si>
  <si>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</si>
  <si>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</si>
  <si>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Министерство цифрового развития, связи и массовых коммуникаций Республики Коми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</si>
  <si>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</si>
  <si>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</si>
  <si>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</si>
  <si>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Управление муниципального хозяйства администрации муниципального района "Княжпогостский"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</si>
  <si>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</si>
  <si>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</si>
  <si>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</si>
  <si>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</si>
  <si>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</si>
  <si>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АДМИНИСТРАЦИЯ МУНИЦИПАЛЬНОГО ОКРУГА "КНЯЖПОГОСТСКИЙ"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</si>
  <si>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</si>
  <si>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муниципальных округов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</si>
  <si>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</si>
  <si>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</si>
  <si>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на межселенных территориях,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</si>
  <si>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Министерство природных ресурсов и охраны окружающей среды Республики Коми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</si>
  <si>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</si>
  <si>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</si>
  <si>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</si>
  <si>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</si>
  <si>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</si>
  <si>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</si>
  <si>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</si>
  <si>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Федеральная служба по надзору в сфере природопользования</t>
  </si>
  <si>
    <t>Плата за сбросы загрязняющих веществ в водные объекты</t>
  </si>
  <si>
    <t>Плата за размещение отходов производства</t>
  </si>
  <si>
    <t>ДОХОДЫ ОТ ОКАЗАНИЯ ПЛАТНЫХ УСЛУГ И КОМПЕНСАЦИИ ЗАТРАТ ГОСУДАРСТВА</t>
  </si>
  <si>
    <t>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</si>
  <si>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</si>
  <si>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</si>
  <si>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</si>
  <si>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</si>
  <si>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</si>
  <si>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</si>
  <si>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</si>
  <si>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</si>
  <si>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</si>
  <si>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</si>
  <si>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</si>
  <si>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</si>
  <si>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округов</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</si>
  <si>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</si>
  <si>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</si>
  <si>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</si>
  <si>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Министерство образования и науки Республики Коми</t>
  </si>
  <si>
    <t>Министерство юстиции Республики Коми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</si>
  <si>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</si>
  <si>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</si>
  <si>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</si>
  <si>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</si>
  <si>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</si>
  <si>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</si>
  <si>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Служба Республики Коми строительного, жилищного и технического надзора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</si>
  <si>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</si>
  <si>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</si>
  <si>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</si>
  <si>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</si>
  <si>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</si>
  <si>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</si>
  <si>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</si>
  <si>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</si>
  <si>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Платежи в целях возмещения причиненного ущерба (убытков)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</si>
  <si>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</si>
  <si>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</si>
  <si>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</si>
  <si>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</si>
  <si>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ПРОЧИЕ НЕНАЛОГОВЫЕ ДОХОДЫ</t>
  </si>
  <si>
    <t>Прочие неналоговые доходы</t>
  </si>
  <si>
    <t>Прочие неналоговые доходы бюджетов муниципальных округов</t>
  </si>
  <si>
    <t>Инициативные платежи</t>
  </si>
  <si>
    <t>Инициативные платежи, зачисляемые в бюджеты муниципальных районов</t>
  </si>
  <si>
    <t>Управление культуры и спорта администрации муниципального района "Княжпогостский"</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</si>
  <si>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</si>
  <si>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</si>
  <si>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</si>
  <si>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муниципальных округов на выравнивание бюджетной обеспеченности из бюджета субъекта Российской Федерации</t>
  </si>
  <si>
    <t>Финансовое управление администрации муниципального района "Княжпогостский"</t>
  </si>
  <si>
    <t>Дотации бюджетам муниципальных округов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</si>
  <si>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</si>
  <si>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Прочие субсидии бюджетам муниципальных округов</t>
  </si>
  <si>
    <t>Субвенции бюджетам бюджетной системы Российской Федерации</t>
  </si>
  <si>
    <t>Субвенции бюджетам муниципальных округов на выполнение передаваемых полномочий субъектов Российской Федерации</t>
  </si>
  <si>
    <t>Управление образования администрации муниципального района "Княжпогостский"</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</si>
  <si>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</si>
  <si>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</si>
  <si>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</si>
  <si>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</si>
  <si>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 бюджетам муниципальных округов</t>
  </si>
  <si>
    <t>Иные межбюджетные трансферты</t>
  </si>
  <si>
    <t>Прочие межбюджетные трансферты, передаваемые бюджетам муниципальных округов</t>
  </si>
  <si>
    <t>ВСЕГО ДОХОДОВ:</t>
  </si>
  <si>
    <t>Код</t>
  </si>
  <si>
    <t xml:space="preserve">Наименование </t>
  </si>
  <si>
    <t>классификация доходов бюджетов</t>
  </si>
  <si>
    <t>18210102010010000110</t>
  </si>
  <si>
    <t>18210102020010000110</t>
  </si>
  <si>
    <t>18210102030010000110</t>
  </si>
  <si>
    <t>18210102040010000110</t>
  </si>
  <si>
    <t>18210102080010000110</t>
  </si>
  <si>
    <t>18210102130010000110</t>
  </si>
  <si>
    <t>18210102140010000110</t>
  </si>
  <si>
    <t>18210302231010000110</t>
  </si>
  <si>
    <t>18210302241010000110</t>
  </si>
  <si>
    <t>18210302251010000110</t>
  </si>
  <si>
    <t>18210501011010000110</t>
  </si>
  <si>
    <t>18210501021010000110</t>
  </si>
  <si>
    <t>18210503010010000110</t>
  </si>
  <si>
    <t>18210504060020000110</t>
  </si>
  <si>
    <t>18210601020140000110</t>
  </si>
  <si>
    <t>18210606032140000110</t>
  </si>
  <si>
    <t>18210606042140000110</t>
  </si>
  <si>
    <t>18210803010010000110</t>
  </si>
  <si>
    <t>87910807150010000110</t>
  </si>
  <si>
    <t>96311105012140000120</t>
  </si>
  <si>
    <t>96311105013050000120</t>
  </si>
  <si>
    <t>96311105013130000120</t>
  </si>
  <si>
    <t>96311105024140000120</t>
  </si>
  <si>
    <t>96311105025050000120</t>
  </si>
  <si>
    <t>96311105034140000120</t>
  </si>
  <si>
    <t>92311105034140000120</t>
  </si>
  <si>
    <t>96311105074140000120</t>
  </si>
  <si>
    <t>96311105075050000120</t>
  </si>
  <si>
    <t>96311109044140000120</t>
  </si>
  <si>
    <t>96311109045050000120</t>
  </si>
  <si>
    <t>96311302995050000130</t>
  </si>
  <si>
    <t>96311402043140000410</t>
  </si>
  <si>
    <t>96311402053050000410</t>
  </si>
  <si>
    <t>96311406013050000430</t>
  </si>
  <si>
    <t>96311406013130000430</t>
  </si>
  <si>
    <t>96311406024140000430</t>
  </si>
  <si>
    <t>96311406313050000430</t>
  </si>
  <si>
    <t>96311406313130000430</t>
  </si>
  <si>
    <t>96311406324140000430</t>
  </si>
  <si>
    <t>96311705040140000180</t>
  </si>
  <si>
    <t>96320229999140000150</t>
  </si>
  <si>
    <t>96320230024140000150</t>
  </si>
  <si>
    <t>96320235082140000150</t>
  </si>
  <si>
    <t>96320249999140000150</t>
  </si>
  <si>
    <t>97520239999140000150</t>
  </si>
  <si>
    <t>97520230029140000150</t>
  </si>
  <si>
    <t>97520230024140000150</t>
  </si>
  <si>
    <t>04811201010010000120</t>
  </si>
  <si>
    <t>04811201030010000120</t>
  </si>
  <si>
    <t>04811201041010000120</t>
  </si>
  <si>
    <t>92311302995050000130</t>
  </si>
  <si>
    <t>92311109080050000120</t>
  </si>
  <si>
    <t>92311109045050000120</t>
  </si>
  <si>
    <t>92311109044140000120</t>
  </si>
  <si>
    <t>85211105326050000120</t>
  </si>
  <si>
    <t>92311105035050000120</t>
  </si>
  <si>
    <t>00010000000000000000</t>
  </si>
  <si>
    <t>00010100000000000000</t>
  </si>
  <si>
    <t>00010102000010000110</t>
  </si>
  <si>
    <t>00010300000000000000</t>
  </si>
  <si>
    <t>00010302000010000110</t>
  </si>
  <si>
    <t>00010500000000000000</t>
  </si>
  <si>
    <t>00010501000000000110</t>
  </si>
  <si>
    <t>00010503000010000110</t>
  </si>
  <si>
    <t>00010504000020000110</t>
  </si>
  <si>
    <t>00010600000000000000</t>
  </si>
  <si>
    <t>00010601000000000110</t>
  </si>
  <si>
    <t>00010606000000000110</t>
  </si>
  <si>
    <t>00010800000000000000</t>
  </si>
  <si>
    <t>00010803000010000110</t>
  </si>
  <si>
    <t>00010807000010000110</t>
  </si>
  <si>
    <t>00011100000000000000</t>
  </si>
  <si>
    <t>00011105000000000120</t>
  </si>
  <si>
    <t>00011105300000000120</t>
  </si>
  <si>
    <t>00011200000000000000</t>
  </si>
  <si>
    <t>00011201000010000120</t>
  </si>
  <si>
    <t>00011300000000000000</t>
  </si>
  <si>
    <t>00011302000000000130</t>
  </si>
  <si>
    <t>00011400000000000000</t>
  </si>
  <si>
    <t>00011402000000000000</t>
  </si>
  <si>
    <t>00011406000000000430</t>
  </si>
  <si>
    <t>00011406300000000430</t>
  </si>
  <si>
    <t>00011600000000000000</t>
  </si>
  <si>
    <t>00011601000010000140</t>
  </si>
  <si>
    <t>87511601053010000140</t>
  </si>
  <si>
    <t>89011601053010000140</t>
  </si>
  <si>
    <t>87511601063010000140</t>
  </si>
  <si>
    <t>89011601063010000140</t>
  </si>
  <si>
    <t>89011601073010000140</t>
  </si>
  <si>
    <t>89011601083010000140</t>
  </si>
  <si>
    <t>89011601133010000140</t>
  </si>
  <si>
    <t>84311601143010000140</t>
  </si>
  <si>
    <t>89011601153010000140</t>
  </si>
  <si>
    <t>89011601173010000140</t>
  </si>
  <si>
    <t>89011601183010000140</t>
  </si>
  <si>
    <t>89011601193010000140</t>
  </si>
  <si>
    <t>84311601193010000140</t>
  </si>
  <si>
    <t>87511601203010000140</t>
  </si>
  <si>
    <t>89011601203010000140</t>
  </si>
  <si>
    <t>00011601330000000140</t>
  </si>
  <si>
    <t>89011601333010000140</t>
  </si>
  <si>
    <t>00011610000000000140</t>
  </si>
  <si>
    <t>85211610123010000140</t>
  </si>
  <si>
    <t>00011611000010000140</t>
  </si>
  <si>
    <t>85211611050010000140</t>
  </si>
  <si>
    <t>04811611130010000140</t>
  </si>
  <si>
    <t>00011700000000000000</t>
  </si>
  <si>
    <t>00011705000000000180</t>
  </si>
  <si>
    <t>00011715000000000150</t>
  </si>
  <si>
    <t>95611715030050000150</t>
  </si>
  <si>
    <t>00020000000000000000</t>
  </si>
  <si>
    <t>00020200000000000000</t>
  </si>
  <si>
    <t>00020210000000000150</t>
  </si>
  <si>
    <t>99220215001140000150</t>
  </si>
  <si>
    <t>99220215002140000150</t>
  </si>
  <si>
    <t>00020220000000000150</t>
  </si>
  <si>
    <t>92320229999140000150</t>
  </si>
  <si>
    <t>95620229999140000150</t>
  </si>
  <si>
    <t>99220229999140000150</t>
  </si>
  <si>
    <t>00020230000000000150</t>
  </si>
  <si>
    <t>00020230024140000150</t>
  </si>
  <si>
    <t>92320235118140000150</t>
  </si>
  <si>
    <t>92320235120140000150</t>
  </si>
  <si>
    <t>00020240000000000150</t>
  </si>
  <si>
    <t>00011109000000000120</t>
  </si>
  <si>
    <t>89011601143010000140</t>
  </si>
  <si>
    <t>Финансовый орган:</t>
  </si>
  <si>
    <t>Наименование публично-правового образования:</t>
  </si>
  <si>
    <t xml:space="preserve">Единица измерения: </t>
  </si>
  <si>
    <t>руб.</t>
  </si>
  <si>
    <t>Прогноз доходов бюджета на 2024 г. (текущий финансовый год)</t>
  </si>
  <si>
    <t>Прогноз доходов бюджета</t>
  </si>
  <si>
    <t>на 2025 г. (очередной финансовый год)</t>
  </si>
  <si>
    <t>на 2026 г. (первый год планового периода)</t>
  </si>
  <si>
    <t>на 2027 г. (второй год планового периода)</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</si>
  <si>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</si>
  <si>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</si>
  <si>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Единый налог на вмененный доход для отдельных видов деятельности</t>
  </si>
  <si>
    <t>18210502010023000110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</si>
  <si>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</si>
  <si>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00010502000000000110</t>
  </si>
  <si>
    <t>96311105314130000120</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</si>
  <si>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</si>
  <si>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</si>
  <si>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87511601113000007140</t>
  </si>
  <si>
    <t>18811610123010051140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</si>
  <si>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</si>
  <si>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Министрерство внутренних дел</t>
  </si>
  <si>
    <t>Невыясненные поступления</t>
  </si>
  <si>
    <t>92311701050050000180</t>
  </si>
  <si>
    <t>Невыясненные поступления, зачисляемые в бюджеты муниципальных районов</t>
  </si>
  <si>
    <t>00011701050000000180</t>
  </si>
  <si>
    <t>92320219999050000150</t>
  </si>
  <si>
    <t>Прочие дотации бюджетам муниципальных районов</t>
  </si>
  <si>
    <t>99220215001050000150</t>
  </si>
  <si>
    <t>Дотации бюджетам муниципальных районов на выравнивание бюджетной обеспеченности из бюджета субъекта Российской Федерации</t>
  </si>
  <si>
    <t>99220215002050000150</t>
  </si>
  <si>
    <t>Дотации бюджетам муниципальных районов на поддержку мер по обеспечению сбалансированности бюджетов</t>
  </si>
  <si>
    <t>92320225555050000150</t>
  </si>
  <si>
    <t>Субсидии бюджетам муниципальных районов на реализацию программ формирования современной городской среды</t>
  </si>
  <si>
    <t>95620225467050000150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</si>
  <si>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</si>
  <si>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95620225519050000150</t>
  </si>
  <si>
    <t>Субсидии бюджетам муниципальных районов на поддержку отрасли культуры</t>
  </si>
  <si>
    <t>95620229999050000150</t>
  </si>
  <si>
    <t>Прочие субсидии бюджетам муниципальных районов</t>
  </si>
  <si>
    <t>96320229999050000150</t>
  </si>
  <si>
    <t>97520225098050000150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</si>
  <si>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</si>
  <si>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97520225171050000150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</si>
  <si>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</si>
  <si>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97520225304050000150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</si>
  <si>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</si>
  <si>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97520229999050000150</t>
  </si>
  <si>
    <t>99220229999050000150</t>
  </si>
  <si>
    <t>92320230024050000150</t>
  </si>
  <si>
    <t>Субвенции бюджетам муниципальных районов на выполнение передаваемых полномочий субъектов Российской Федерации</t>
  </si>
  <si>
    <t>92320235120050000150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</si>
  <si>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</si>
  <si>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96320230024050000150</t>
  </si>
  <si>
    <t>96320235082050000150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</si>
  <si>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</si>
  <si>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97520230024050000150</t>
  </si>
  <si>
    <t>97520230029050000150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</si>
  <si>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</si>
  <si>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97520239999050000150</t>
  </si>
  <si>
    <t>Прочие субвенции бюджетам муниципальных районов</t>
  </si>
  <si>
    <t>99220230024050000150</t>
  </si>
  <si>
    <t>Кассовые поступления в текущем финансовом году (по состоянию на 01.11.2024)</t>
  </si>
  <si>
    <t>90520240014050000150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</si>
  <si>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</si>
  <si>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92320240014050000150</t>
  </si>
  <si>
    <t>95620249999050000150</t>
  </si>
  <si>
    <t>Прочие межбюджетные трансферты, передаваемые бюджетам муниципальных районов</t>
  </si>
  <si>
    <t>97520245050050000150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</si>
  <si>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</si>
  <si>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97520245179050000150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</si>
  <si>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</si>
  <si>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97520245303050000150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</si>
  <si>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</si>
  <si>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99220240014050000150</t>
  </si>
  <si>
    <t>99220249999050000150</t>
  </si>
  <si>
    <t>Контрольно-счетная палата муниципального района "Княжпогостский"</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</si>
  <si>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</si>
  <si>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</si>
  <si>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92320405099050000150</t>
  </si>
  <si>
    <t>Прочие безвозмездные поступления от негосударственных организаций в бюджеты муниципальных районов</t>
  </si>
  <si>
    <t>96320405099050000150</t>
  </si>
  <si>
    <t>ПРОЧИЕ БЕЗВОЗМЕЗДНЫЕ ПОСТУПЛЕНИЯ</t>
  </si>
  <si>
    <t>Прочие безвозмездные поступления в бюджеты муниципальных районов</t>
  </si>
  <si>
    <t>92320705020050000150</t>
  </si>
  <si>
    <t>Поступления от денежных пожертвований, предоставляемых физическими лицами получателям средств бюджетов муниципальных районов</t>
  </si>
  <si>
    <t>96320705020050000150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</si>
  <si>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</si>
  <si>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</si>
  <si>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99220805000050000150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</si>
  <si>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</si>
  <si>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</si>
  <si>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92321860010050000150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</si>
  <si>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</si>
  <si>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97521805010050000150</t>
  </si>
  <si>
    <t>Доходы бюджетов муниципальных районов от возврата бюджетными учреждениями остатков субсидий прошлых лет</t>
  </si>
  <si>
    <t>97521805020050000150</t>
  </si>
  <si>
    <t>Доходы бюджетов муниципальных районов от возврата автономными учреждениями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</si>
  <si>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</si>
  <si>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</si>
  <si>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92321960010050000150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</si>
  <si>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</si>
  <si>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97521960010050000150</t>
  </si>
  <si>
    <t>00020700000000000000</t>
  </si>
  <si>
    <t>00020705000050000150</t>
  </si>
  <si>
    <t>00021800000000000000</t>
  </si>
  <si>
    <t>00021800000000000150</t>
  </si>
  <si>
    <t>00021900000000000000</t>
  </si>
  <si>
    <t>00021900000050000150</t>
  </si>
  <si>
    <t>00022080000000000000</t>
  </si>
  <si>
    <t>00020800000000000150</t>
  </si>
  <si>
    <t>00020400000000000000</t>
  </si>
  <si>
    <t>00020405000050000150</t>
  </si>
  <si>
    <t xml:space="preserve">Реестр источников доходов бюджета муниципального округа "Княжпогостский" на 2025 год и плановый период 2026 и 2027 годов </t>
  </si>
  <si>
    <t>Финансовое управление администрации муниципального округа "Княжпогостский"</t>
  </si>
  <si>
    <t>Муниципальный округ "Княжпогостский"</t>
  </si>
  <si>
    <t>Оценка исполнения 2024 г. (текущий финансовый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</si>
</sst>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color rgb="FF000000"/>
      <name val="Times New Roman"/>
    </font>
    <font>
      <sz val="10"/>
      <color rgb="FF000000"/>
      <name val="Times New Roman"/>
      <family val="1"/>
      <charset val="204"/>
    </font>
    <font>
      <b/>
      <sz val="11"/>
      <color rgb="FF000000"/>
      <name val="Times New Roman"/>
      <family val="1"/>
      <charset val="204"/>
    </font>
    <font>
      <sz val="11"/>
      <color rgb="FF000000"/>
      <name val="Times New Roman"/>
      <family val="1"/>
      <charset val="204"/>
    </font>
    <font>
      <sz val="11"/>
      <name val="Calibri"/>
      <family val="2"/>
      <scheme val="minor"/>
    </font>
    <font>
      <sz val="11"/>
      <color rgb="FF000000"/>
      <name val="Calibri"/>
      <family val="2"/>
      <charset val="204"/>
      <scheme val="minor"/>
    </font>
    <font>
      <sz val="10"/>
      <color rgb="FF000000"/>
      <name val="Arial"/>
      <family val="2"/>
      <charset val="204"/>
    </font>
    <font>
      <b/>
      <sz val="12"/>
      <color rgb="FF000000"/>
      <name val="Times New Roman"/>
      <family val="1"/>
      <charset val="204"/>
    </font>
    <font>
      <sz val="10"/>
      <color rgb="FF000000"/>
      <name val="Arial Cyr"/>
    </font>
    <font>
      <sz val="1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rgb="FFC0C0C0"/>
      </patternFill>
    </fill>
    <fill>
      <patternFill patternType="solid">
        <fgColor theme="0"/>
        <bgColor indexed="64"/>
      </patternFill>
    </fill>
    <fill>
      <patternFill patternType="solid">
        <fgColor theme="0"/>
        <b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thin">
        <color rgb="FFBFBFBF"/>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000000"/>
      </left>
      <right style="thin">
        <color rgb="FF000000"/>
      </right>
      <top style="thin">
        <color rgb="FF000000"/>
      </top>
      <bottom/>
      <diagonal/>
    </border>
  </borders>
  <cellStyleXfs count="33">
    <xf numFmtId="0" fontId="0" fillId="0" borderId="0">
      <alignment vertical="top" wrapText="1"/>
    </xf>
    <xf numFmtId="0" fontId="4" fillId="0" borderId="0"/>
    <xf numFmtId="0" fontId="2" fillId="0" borderId="0">
      <alignment horizontal="center" vertical="top" wrapText="1"/>
    </xf>
    <xf numFmtId="0" fontId="3" fillId="0" borderId="0"/>
    <xf numFmtId="0" fontId="3" fillId="0" borderId="0">
      <alignment horizontal="left" vertical="center" wrapText="1"/>
    </xf>
    <xf numFmtId="0" fontId="3" fillId="0" borderId="0">
      <alignment vertical="center"/>
    </xf>
    <xf numFmtId="0" fontId="2" fillId="0" borderId="0">
      <alignment horizontal="center" vertical="center" wrapText="1"/>
    </xf>
    <xf numFmtId="0" fontId="3" fillId="0" borderId="0">
      <alignment horizontal="right" vertical="top"/>
    </xf>
    <xf numFmtId="49" fontId="3" fillId="0" borderId="1">
      <alignment horizontal="center" vertical="top" wrapText="1"/>
    </xf>
    <xf numFmtId="49" fontId="3" fillId="0" borderId="1">
      <alignment horizontal="center" vertical="center" wrapText="1"/>
    </xf>
    <xf numFmtId="49" fontId="2" fillId="0" borderId="1">
      <alignment horizontal="center" vertical="top" shrinkToFit="1"/>
    </xf>
    <xf numFmtId="0" fontId="2" fillId="0" borderId="1">
      <alignment horizontal="left" vertical="top" wrapText="1"/>
    </xf>
    <xf numFmtId="164" fontId="2" fillId="0" borderId="1">
      <alignment horizontal="right" vertical="top" wrapText="1"/>
    </xf>
    <xf numFmtId="164" fontId="2" fillId="0" borderId="1">
      <alignment horizontal="right" vertical="top" shrinkToFit="1"/>
    </xf>
    <xf numFmtId="49" fontId="3" fillId="0" borderId="1">
      <alignment horizontal="center" vertical="top" shrinkToFit="1"/>
    </xf>
    <xf numFmtId="0" fontId="3" fillId="0" borderId="1">
      <alignment horizontal="left" vertical="top" wrapText="1"/>
    </xf>
    <xf numFmtId="164" fontId="3" fillId="0" borderId="1">
      <alignment horizontal="right" vertical="top" shrinkToFit="1"/>
    </xf>
    <xf numFmtId="0" fontId="1" fillId="0" borderId="2"/>
    <xf numFmtId="0" fontId="1" fillId="0" borderId="0">
      <alignment horizontal="left" vertical="top" wrapText="1"/>
    </xf>
    <xf numFmtId="0" fontId="4" fillId="0" borderId="0"/>
    <xf numFmtId="0" fontId="4" fillId="0" borderId="0"/>
    <xf numFmtId="0" fontId="4" fillId="0" borderId="0"/>
    <xf numFmtId="0" fontId="5" fillId="0" borderId="0"/>
    <xf numFmtId="0" fontId="5" fillId="0" borderId="0"/>
    <xf numFmtId="0" fontId="6" fillId="3" borderId="0"/>
    <xf numFmtId="0" fontId="5" fillId="0" borderId="0"/>
    <xf numFmtId="4" fontId="2" fillId="0" borderId="1">
      <alignment horizontal="right" vertical="top" wrapText="1"/>
    </xf>
    <xf numFmtId="4" fontId="2" fillId="0" borderId="1">
      <alignment horizontal="right" vertical="top" shrinkToFit="1"/>
    </xf>
    <xf numFmtId="4" fontId="3" fillId="0" borderId="1">
      <alignment horizontal="right" vertical="top" shrinkToFit="1"/>
    </xf>
    <xf numFmtId="0" fontId="6" fillId="0" borderId="11">
      <alignment horizontal="left" vertical="top" wrapText="1"/>
    </xf>
    <xf numFmtId="49" fontId="8" fillId="0" borderId="10">
      <alignment horizontal="center" vertical="top" shrinkToFit="1"/>
    </xf>
    <xf numFmtId="4" fontId="6" fillId="0" borderId="11">
      <alignment horizontal="right" vertical="top" shrinkToFit="1"/>
    </xf>
    <xf numFmtId="4" fontId="6" fillId="0" borderId="12">
      <alignment horizontal="right" vertical="top" shrinkToFit="1"/>
    </xf>
  </cellStyleXfs>
  <cellXfs count="58">
    <xf numFmtId="0" fontId="0" fillId="0" borderId="0" xfId="0"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horizontal="right"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2" fillId="2" borderId="1" xfId="0" applyFont="1" applyFill="1" applyBorder="1" applyAlignment="1">
      <alignment vertical="top" wrapText="1"/>
    </xf>
    <xf numFmtId="164" fontId="2" fillId="2" borderId="1" xfId="0" applyNumberFormat="1" applyFont="1" applyFill="1" applyBorder="1" applyAlignment="1">
      <alignment vertical="top" wrapText="1"/>
    </xf>
    <xf numFmtId="4" fontId="2" fillId="2" borderId="1" xfId="0" applyNumberFormat="1"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164" fontId="2" fillId="0" borderId="1" xfId="0" applyNumberFormat="1" applyFont="1" applyFill="1" applyBorder="1" applyAlignment="1">
      <alignment vertical="top" wrapText="1"/>
    </xf>
    <xf numFmtId="4" fontId="2" fillId="0" borderId="1" xfId="0" applyNumberFormat="1" applyFont="1" applyFill="1" applyBorder="1" applyAlignment="1">
      <alignment vertical="top" wrapText="1"/>
    </xf>
    <xf numFmtId="0" fontId="3" fillId="0" borderId="1" xfId="0" applyFont="1" applyFill="1" applyBorder="1" applyAlignment="1">
      <alignment vertical="top" wrapText="1"/>
    </xf>
    <xf numFmtId="164" fontId="3" fillId="0" borderId="1" xfId="0" applyNumberFormat="1" applyFont="1" applyFill="1" applyBorder="1" applyAlignment="1">
      <alignment vertical="top" wrapText="1"/>
    </xf>
    <xf numFmtId="4" fontId="3" fillId="0" borderId="1"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0" xfId="0" applyNumberFormat="1" applyFont="1" applyFill="1" applyAlignment="1">
      <alignment vertical="top" wrapText="1"/>
    </xf>
    <xf numFmtId="0" fontId="2" fillId="0"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3" fillId="0" borderId="0" xfId="4" applyNumberFormat="1" applyFont="1" applyProtection="1">
      <alignment horizontal="left" vertical="center" wrapText="1"/>
    </xf>
    <xf numFmtId="0" fontId="3" fillId="0" borderId="0" xfId="5" applyNumberFormat="1" applyFont="1" applyProtection="1">
      <alignment vertical="center"/>
    </xf>
    <xf numFmtId="0" fontId="3" fillId="0" borderId="0" xfId="4" applyNumberFormat="1" applyFont="1" applyProtection="1">
      <alignment horizontal="left" vertical="center" wrapText="1"/>
    </xf>
    <xf numFmtId="0" fontId="3" fillId="0" borderId="0" xfId="5" applyNumberFormat="1" applyFont="1" applyProtection="1">
      <alignment vertical="center"/>
    </xf>
    <xf numFmtId="4" fontId="3" fillId="0" borderId="8" xfId="0" applyNumberFormat="1" applyFont="1" applyFill="1" applyBorder="1" applyAlignment="1">
      <alignment vertical="top" wrapText="1"/>
    </xf>
    <xf numFmtId="4" fontId="3" fillId="0" borderId="13" xfId="0" applyNumberFormat="1" applyFont="1" applyFill="1" applyBorder="1" applyAlignment="1">
      <alignment vertical="top" wrapText="1"/>
    </xf>
    <xf numFmtId="4" fontId="3" fillId="0" borderId="4" xfId="0" applyNumberFormat="1" applyFont="1" applyFill="1" applyBorder="1" applyAlignment="1">
      <alignment vertical="top" wrapText="1"/>
    </xf>
    <xf numFmtId="4" fontId="3" fillId="0" borderId="3" xfId="31" applyNumberFormat="1" applyFont="1" applyBorder="1" applyProtection="1">
      <alignment horizontal="right" vertical="top" shrinkToFit="1"/>
    </xf>
    <xf numFmtId="4" fontId="3" fillId="0" borderId="3" xfId="32" applyNumberFormat="1" applyFont="1" applyBorder="1" applyProtection="1">
      <alignment horizontal="right" vertical="top" shrinkToFit="1"/>
    </xf>
    <xf numFmtId="0" fontId="2" fillId="0" borderId="0" xfId="0" applyFont="1" applyFill="1" applyAlignment="1">
      <alignment vertical="top" wrapText="1"/>
    </xf>
    <xf numFmtId="0" fontId="3" fillId="4" borderId="0" xfId="0" applyFont="1" applyFill="1" applyAlignment="1">
      <alignment vertical="top" wrapText="1"/>
    </xf>
    <xf numFmtId="0" fontId="2" fillId="4" borderId="0" xfId="0" applyFont="1" applyFill="1" applyAlignment="1">
      <alignment vertical="center" wrapText="1"/>
    </xf>
    <xf numFmtId="0" fontId="3" fillId="4" borderId="0" xfId="0" applyFont="1" applyFill="1" applyAlignment="1">
      <alignment horizontal="right" wrapText="1"/>
    </xf>
    <xf numFmtId="0" fontId="3" fillId="4" borderId="4" xfId="0" applyFont="1" applyFill="1" applyBorder="1" applyAlignment="1">
      <alignment horizontal="center" vertical="top" wrapText="1"/>
    </xf>
    <xf numFmtId="4" fontId="2" fillId="5" borderId="1" xfId="0" applyNumberFormat="1" applyFont="1" applyFill="1" applyBorder="1" applyAlignment="1">
      <alignment vertical="top" wrapText="1"/>
    </xf>
    <xf numFmtId="4" fontId="2" fillId="4" borderId="1" xfId="0" applyNumberFormat="1" applyFont="1" applyFill="1" applyBorder="1" applyAlignment="1">
      <alignment vertical="top" wrapText="1"/>
    </xf>
    <xf numFmtId="4" fontId="3" fillId="4" borderId="1" xfId="0" applyNumberFormat="1" applyFont="1" applyFill="1" applyBorder="1" applyAlignment="1">
      <alignment vertical="top" wrapText="1"/>
    </xf>
    <xf numFmtId="4" fontId="3" fillId="4" borderId="7" xfId="0" applyNumberFormat="1" applyFont="1" applyFill="1" applyBorder="1" applyAlignment="1">
      <alignment vertical="top" wrapText="1"/>
    </xf>
    <xf numFmtId="4" fontId="3" fillId="0" borderId="0" xfId="0" applyNumberFormat="1" applyFont="1" applyFill="1" applyAlignment="1">
      <alignment vertical="top" wrapText="1"/>
    </xf>
    <xf numFmtId="4" fontId="3" fillId="0" borderId="0" xfId="0" applyNumberFormat="1" applyFont="1" applyFill="1" applyAlignment="1">
      <alignment horizontal="right" wrapText="1"/>
    </xf>
    <xf numFmtId="4" fontId="9" fillId="0" borderId="3" xfId="31" applyNumberFormat="1" applyFont="1" applyBorder="1" applyProtection="1">
      <alignment horizontal="right" vertical="top" shrinkToFit="1"/>
    </xf>
    <xf numFmtId="4" fontId="9" fillId="0" borderId="3" xfId="32" applyNumberFormat="1" applyFont="1" applyBorder="1" applyProtection="1">
      <alignment horizontal="right" vertical="top" shrinkToFit="1"/>
    </xf>
    <xf numFmtId="0" fontId="3" fillId="0" borderId="0" xfId="0" applyFont="1" applyFill="1" applyBorder="1" applyAlignment="1">
      <alignment vertical="top" wrapText="1"/>
    </xf>
    <xf numFmtId="0" fontId="3" fillId="4" borderId="0" xfId="0" applyFont="1" applyFill="1" applyBorder="1" applyAlignment="1">
      <alignment vertical="top" wrapText="1"/>
    </xf>
    <xf numFmtId="4" fontId="2" fillId="0" borderId="0" xfId="0" applyNumberFormat="1" applyFont="1" applyFill="1" applyBorder="1" applyAlignment="1">
      <alignment vertical="top" wrapText="1"/>
    </xf>
    <xf numFmtId="4" fontId="3" fillId="0" borderId="0" xfId="0" applyNumberFormat="1" applyFont="1" applyFill="1" applyBorder="1" applyAlignment="1">
      <alignment vertical="top" wrapText="1"/>
    </xf>
    <xf numFmtId="0" fontId="7" fillId="0" borderId="0" xfId="2" applyNumberFormat="1" applyFont="1" applyProtection="1">
      <alignment horizontal="center" vertical="top" wrapText="1"/>
    </xf>
    <xf numFmtId="0" fontId="7" fillId="0" borderId="0" xfId="2" applyFont="1">
      <alignment horizontal="center" vertical="top" wrapText="1"/>
    </xf>
    <xf numFmtId="0" fontId="3" fillId="0"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top"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cellXfs>
  <cellStyles count="33">
    <cellStyle name="br" xfId="21"/>
    <cellStyle name="col" xfId="20"/>
    <cellStyle name="ex72" xfId="30"/>
    <cellStyle name="ex73" xfId="29"/>
    <cellStyle name="ex74" xfId="31"/>
    <cellStyle name="ex75" xfId="32"/>
    <cellStyle name="st24" xfId="12"/>
    <cellStyle name="st25" xfId="13"/>
    <cellStyle name="st26" xfId="16"/>
    <cellStyle name="style0" xfId="22"/>
    <cellStyle name="td" xfId="23"/>
    <cellStyle name="tr" xfId="19"/>
    <cellStyle name="xl21" xfId="24"/>
    <cellStyle name="xl22" xfId="2"/>
    <cellStyle name="xl23" xfId="4"/>
    <cellStyle name="xl24" xfId="5"/>
    <cellStyle name="xl25" xfId="9"/>
    <cellStyle name="xl26" xfId="10"/>
    <cellStyle name="xl27" xfId="14"/>
    <cellStyle name="xl28" xfId="17"/>
    <cellStyle name="xl29" xfId="25"/>
    <cellStyle name="xl30" xfId="8"/>
    <cellStyle name="xl31" xfId="11"/>
    <cellStyle name="xl32" xfId="15"/>
    <cellStyle name="xl33" xfId="6"/>
    <cellStyle name="xl34" xfId="26"/>
    <cellStyle name="xl35" xfId="27"/>
    <cellStyle name="xl36" xfId="28"/>
    <cellStyle name="xl37" xfId="7"/>
    <cellStyle name="xl38" xfId="18"/>
    <cellStyle name="xl39" xfId="3"/>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09"/>
  <sheetViews>
    <sheetView tabSelected="1" zoomScale="90" zoomScaleNormal="90" workbookViewId="0">
      <pane ySplit="13" topLeftCell="A14" activePane="bottomLeft" state="frozen"/>
      <selection pane="bottomLeft" activeCell="A3" sqref="A3"/>
    </sheetView>
  </sheetViews>
  <sheetFormatPr defaultRowHeight="15" x14ac:dyDescent="0.2"/>
  <cols>
    <col min="1" max="1" width="30.33203125" style="17" customWidth="1"/>
    <col min="2" max="2" width="110.33203125" style="1" customWidth="1"/>
    <col min="3" max="3" width="60.5" style="1" customWidth="1"/>
    <col min="4" max="4" width="21.83203125" style="1" customWidth="1"/>
    <col min="5" max="5" width="23.83203125" style="32" customWidth="1"/>
    <col min="6" max="6" width="20.83203125" style="1" customWidth="1"/>
    <col min="7" max="7" width="19.83203125" style="1" customWidth="1"/>
    <col min="8" max="8" width="20.83203125" style="1" customWidth="1"/>
    <col min="9" max="9" width="19.83203125" style="1" customWidth="1"/>
    <col min="10" max="10" width="16.6640625" style="1" customWidth="1"/>
    <col min="11" max="11" width="18.83203125" style="1" customWidth="1"/>
    <col min="12" max="12" width="15.1640625" style="1" customWidth="1"/>
    <col min="13" max="16384" width="9.33203125" style="1"/>
  </cols>
  <sheetData>
    <row r="1" spans="1:12" ht="15.75" x14ac:dyDescent="0.2">
      <c r="A1" s="48" t="s">
        <v>379</v>
      </c>
      <c r="B1" s="49"/>
      <c r="C1" s="49"/>
      <c r="D1" s="49"/>
      <c r="E1" s="49"/>
      <c r="F1" s="49"/>
      <c r="G1" s="49"/>
      <c r="H1" s="49"/>
      <c r="I1" s="49"/>
    </row>
    <row r="3" spans="1:12" x14ac:dyDescent="0.2">
      <c r="A3" s="22" t="s">
        <v>266</v>
      </c>
      <c r="B3" s="24" t="s">
        <v>380</v>
      </c>
    </row>
    <row r="4" spans="1:12" x14ac:dyDescent="0.2">
      <c r="A4" s="22"/>
      <c r="B4" s="24"/>
    </row>
    <row r="5" spans="1:12" ht="30" x14ac:dyDescent="0.2">
      <c r="A5" s="22" t="s">
        <v>267</v>
      </c>
      <c r="B5" s="24" t="s">
        <v>381</v>
      </c>
    </row>
    <row r="6" spans="1:12" ht="18.399999999999999" customHeight="1" x14ac:dyDescent="0.2">
      <c r="A6" s="22"/>
      <c r="B6" s="24"/>
      <c r="C6" s="18"/>
      <c r="D6" s="18"/>
      <c r="E6" s="33"/>
      <c r="F6" s="18"/>
      <c r="G6" s="18"/>
      <c r="H6" s="18"/>
      <c r="I6" s="18"/>
    </row>
    <row r="7" spans="1:12" ht="13.7" customHeight="1" x14ac:dyDescent="0.25">
      <c r="A7" s="23" t="s">
        <v>268</v>
      </c>
      <c r="B7" s="25" t="s">
        <v>269</v>
      </c>
      <c r="C7" s="2" t="s">
        <v>0</v>
      </c>
      <c r="D7" s="2" t="s">
        <v>0</v>
      </c>
      <c r="E7" s="34" t="s">
        <v>0</v>
      </c>
      <c r="F7" s="41"/>
      <c r="G7" s="2" t="s">
        <v>0</v>
      </c>
      <c r="H7" s="2" t="s">
        <v>0</v>
      </c>
      <c r="I7" s="2"/>
    </row>
    <row r="8" spans="1:12" ht="13.7" customHeight="1" x14ac:dyDescent="0.25">
      <c r="A8" s="25"/>
      <c r="B8" s="25"/>
      <c r="C8" s="2"/>
      <c r="D8" s="2"/>
      <c r="E8" s="34"/>
      <c r="F8" s="2"/>
      <c r="G8" s="2"/>
      <c r="H8" s="2"/>
      <c r="I8" s="2"/>
    </row>
    <row r="9" spans="1:12" ht="13.7" customHeight="1" x14ac:dyDescent="0.25">
      <c r="A9" s="56" t="s">
        <v>139</v>
      </c>
      <c r="B9" s="57"/>
      <c r="C9" s="50" t="s">
        <v>1</v>
      </c>
      <c r="D9" s="50" t="s">
        <v>270</v>
      </c>
      <c r="E9" s="51" t="s">
        <v>328</v>
      </c>
      <c r="F9" s="50" t="s">
        <v>382</v>
      </c>
      <c r="G9" s="50" t="s">
        <v>271</v>
      </c>
      <c r="H9" s="50"/>
      <c r="I9" s="50"/>
    </row>
    <row r="10" spans="1:12" ht="19.149999999999999" customHeight="1" x14ac:dyDescent="0.2">
      <c r="A10" s="52" t="s">
        <v>137</v>
      </c>
      <c r="B10" s="54" t="s">
        <v>138</v>
      </c>
      <c r="C10" s="50"/>
      <c r="D10" s="50"/>
      <c r="E10" s="51"/>
      <c r="F10" s="50"/>
      <c r="G10" s="50"/>
      <c r="H10" s="50"/>
      <c r="I10" s="50"/>
    </row>
    <row r="11" spans="1:12" ht="8.85" customHeight="1" x14ac:dyDescent="0.2">
      <c r="A11" s="53" t="s">
        <v>0</v>
      </c>
      <c r="B11" s="55" t="s">
        <v>0</v>
      </c>
      <c r="C11" s="50"/>
      <c r="D11" s="50"/>
      <c r="E11" s="51"/>
      <c r="F11" s="50"/>
      <c r="G11" s="50"/>
      <c r="H11" s="50"/>
      <c r="I11" s="50"/>
    </row>
    <row r="12" spans="1:12" ht="51" customHeight="1" x14ac:dyDescent="0.2">
      <c r="A12" s="53" t="s">
        <v>0</v>
      </c>
      <c r="B12" s="55" t="s">
        <v>0</v>
      </c>
      <c r="C12" s="50"/>
      <c r="D12" s="50"/>
      <c r="E12" s="51"/>
      <c r="F12" s="50"/>
      <c r="G12" s="19" t="s">
        <v>272</v>
      </c>
      <c r="H12" s="20" t="s">
        <v>273</v>
      </c>
      <c r="I12" s="20" t="s">
        <v>274</v>
      </c>
    </row>
    <row r="13" spans="1:12" ht="13.15" customHeight="1" x14ac:dyDescent="0.2">
      <c r="A13" s="3" t="s">
        <v>2</v>
      </c>
      <c r="B13" s="4" t="s">
        <v>3</v>
      </c>
      <c r="C13" s="21" t="s">
        <v>4</v>
      </c>
      <c r="D13" s="21" t="s">
        <v>5</v>
      </c>
      <c r="E13" s="35" t="s">
        <v>6</v>
      </c>
      <c r="F13" s="21" t="s">
        <v>7</v>
      </c>
      <c r="G13" s="4" t="s">
        <v>8</v>
      </c>
      <c r="H13" s="4" t="s">
        <v>9</v>
      </c>
      <c r="I13" s="4" t="s">
        <v>10</v>
      </c>
      <c r="J13" s="40"/>
      <c r="K13" s="40"/>
      <c r="L13" s="40"/>
    </row>
    <row r="14" spans="1:12" x14ac:dyDescent="0.2">
      <c r="A14" s="5" t="s">
        <v>196</v>
      </c>
      <c r="B14" s="6" t="s">
        <v>11</v>
      </c>
      <c r="C14" s="7" t="s">
        <v>0</v>
      </c>
      <c r="D14" s="8">
        <f>D15+D24+D30+D40+D46+D51+D72+D77+D93+D120+D81</f>
        <v>333775676</v>
      </c>
      <c r="E14" s="36">
        <f>E15+E24+E30+E40+E46+E51+E72+E77+E93+E120+E81</f>
        <v>294848794.15999997</v>
      </c>
      <c r="F14" s="36">
        <f>F15+F24+F30+F40+F46+F51+F72+F77+F93+F120+F81</f>
        <v>363587409</v>
      </c>
      <c r="G14" s="36">
        <f t="shared" ref="G14:I14" si="0">G15+G24+G30+G40+G46+G51+G72+G77+G93+G120+G81</f>
        <v>416511830</v>
      </c>
      <c r="H14" s="36">
        <f t="shared" si="0"/>
        <v>346431936</v>
      </c>
      <c r="I14" s="36">
        <f t="shared" si="0"/>
        <v>401929234</v>
      </c>
    </row>
    <row r="15" spans="1:12" x14ac:dyDescent="0.2">
      <c r="A15" s="9" t="s">
        <v>197</v>
      </c>
      <c r="B15" s="10" t="s">
        <v>12</v>
      </c>
      <c r="C15" s="7" t="s">
        <v>0</v>
      </c>
      <c r="D15" s="8">
        <f>D16</f>
        <v>243182000</v>
      </c>
      <c r="E15" s="36">
        <f>E16</f>
        <v>224093443.04000002</v>
      </c>
      <c r="F15" s="36">
        <f>F16</f>
        <v>286545000</v>
      </c>
      <c r="G15" s="36">
        <f t="shared" ref="G15:I15" si="1">G16</f>
        <v>319091000</v>
      </c>
      <c r="H15" s="36">
        <f t="shared" si="1"/>
        <v>236969000</v>
      </c>
      <c r="I15" s="36">
        <f t="shared" si="1"/>
        <v>284179000</v>
      </c>
    </row>
    <row r="16" spans="1:12" x14ac:dyDescent="0.2">
      <c r="A16" s="9" t="s">
        <v>198</v>
      </c>
      <c r="B16" s="10" t="s">
        <v>13</v>
      </c>
      <c r="C16" s="11" t="s">
        <v>0</v>
      </c>
      <c r="D16" s="12">
        <f>SUM(D17:D23)</f>
        <v>243182000</v>
      </c>
      <c r="E16" s="37">
        <f>SUM(E17:E23)</f>
        <v>224093443.04000002</v>
      </c>
      <c r="F16" s="37">
        <f>SUM(F17:F23)</f>
        <v>286545000</v>
      </c>
      <c r="G16" s="37">
        <f t="shared" ref="G16:I16" si="2">SUM(G17:G23)</f>
        <v>319091000</v>
      </c>
      <c r="H16" s="37">
        <f t="shared" si="2"/>
        <v>236969000</v>
      </c>
      <c r="I16" s="37">
        <f t="shared" si="2"/>
        <v>284179000</v>
      </c>
    </row>
    <row r="17" spans="1:9" ht="75" x14ac:dyDescent="0.2">
      <c r="A17" s="3" t="s">
        <v>140</v>
      </c>
      <c r="B17" s="13" t="s">
        <v>14</v>
      </c>
      <c r="C17" s="14" t="s">
        <v>15</v>
      </c>
      <c r="D17" s="15">
        <v>240992000</v>
      </c>
      <c r="E17" s="38">
        <v>218000219.96000001</v>
      </c>
      <c r="F17" s="15">
        <v>279618000</v>
      </c>
      <c r="G17" s="15">
        <v>315003000</v>
      </c>
      <c r="H17" s="15">
        <v>233162000</v>
      </c>
      <c r="I17" s="15">
        <v>280313000</v>
      </c>
    </row>
    <row r="18" spans="1:9" ht="75" x14ac:dyDescent="0.2">
      <c r="A18" s="3" t="s">
        <v>141</v>
      </c>
      <c r="B18" s="13" t="s">
        <v>16</v>
      </c>
      <c r="C18" s="14" t="s">
        <v>15</v>
      </c>
      <c r="D18" s="15">
        <v>396000</v>
      </c>
      <c r="E18" s="38">
        <v>920042.24</v>
      </c>
      <c r="F18" s="15">
        <v>930000</v>
      </c>
      <c r="G18" s="15">
        <v>514000</v>
      </c>
      <c r="H18" s="15">
        <v>522000</v>
      </c>
      <c r="I18" s="15">
        <v>531000</v>
      </c>
    </row>
    <row r="19" spans="1:9" ht="60" x14ac:dyDescent="0.2">
      <c r="A19" s="3" t="s">
        <v>142</v>
      </c>
      <c r="B19" s="13" t="s">
        <v>17</v>
      </c>
      <c r="C19" s="14" t="s">
        <v>15</v>
      </c>
      <c r="D19" s="15">
        <v>591000</v>
      </c>
      <c r="E19" s="38">
        <v>1241210.24</v>
      </c>
      <c r="F19" s="15">
        <v>1711000</v>
      </c>
      <c r="G19" s="15">
        <v>939000</v>
      </c>
      <c r="H19" s="15">
        <v>591000</v>
      </c>
      <c r="I19" s="15">
        <v>601000</v>
      </c>
    </row>
    <row r="20" spans="1:9" ht="60" x14ac:dyDescent="0.2">
      <c r="A20" s="3" t="s">
        <v>143</v>
      </c>
      <c r="B20" s="13" t="s">
        <v>18</v>
      </c>
      <c r="C20" s="14" t="s">
        <v>15</v>
      </c>
      <c r="D20" s="15">
        <v>711000</v>
      </c>
      <c r="E20" s="38">
        <v>489358.2</v>
      </c>
      <c r="F20" s="15">
        <v>588000</v>
      </c>
      <c r="G20" s="15">
        <v>598000</v>
      </c>
      <c r="H20" s="15">
        <v>603000</v>
      </c>
      <c r="I20" s="15">
        <v>610000</v>
      </c>
    </row>
    <row r="21" spans="1:9" ht="90" x14ac:dyDescent="0.2">
      <c r="A21" s="3" t="s">
        <v>144</v>
      </c>
      <c r="B21" s="13" t="s">
        <v>19</v>
      </c>
      <c r="C21" s="14" t="s">
        <v>15</v>
      </c>
      <c r="D21" s="15">
        <v>209000</v>
      </c>
      <c r="E21" s="38">
        <v>1940742.1</v>
      </c>
      <c r="F21" s="15">
        <v>2177000</v>
      </c>
      <c r="G21" s="15">
        <v>1201000</v>
      </c>
      <c r="H21" s="15">
        <v>1220000</v>
      </c>
      <c r="I21" s="15">
        <v>1239000</v>
      </c>
    </row>
    <row r="22" spans="1:9" ht="45" x14ac:dyDescent="0.2">
      <c r="A22" s="3" t="s">
        <v>145</v>
      </c>
      <c r="B22" s="13" t="s">
        <v>20</v>
      </c>
      <c r="C22" s="14" t="s">
        <v>15</v>
      </c>
      <c r="D22" s="15">
        <v>283000</v>
      </c>
      <c r="E22" s="38">
        <v>575888.07999999996</v>
      </c>
      <c r="F22" s="15">
        <v>614000</v>
      </c>
      <c r="G22" s="15">
        <v>335000</v>
      </c>
      <c r="H22" s="15">
        <v>340000</v>
      </c>
      <c r="I22" s="15">
        <v>346000</v>
      </c>
    </row>
    <row r="23" spans="1:9" ht="45" x14ac:dyDescent="0.2">
      <c r="A23" s="3" t="s">
        <v>146</v>
      </c>
      <c r="B23" s="13" t="s">
        <v>21</v>
      </c>
      <c r="C23" s="14" t="s">
        <v>15</v>
      </c>
      <c r="D23" s="15">
        <v>0</v>
      </c>
      <c r="E23" s="38">
        <v>925982.22</v>
      </c>
      <c r="F23" s="15">
        <v>907000</v>
      </c>
      <c r="G23" s="15">
        <v>501000</v>
      </c>
      <c r="H23" s="15">
        <v>531000</v>
      </c>
      <c r="I23" s="15">
        <v>539000</v>
      </c>
    </row>
    <row r="24" spans="1:9" ht="28.5" x14ac:dyDescent="0.2">
      <c r="A24" s="9" t="s">
        <v>199</v>
      </c>
      <c r="B24" s="10" t="s">
        <v>22</v>
      </c>
      <c r="C24" s="7" t="s">
        <v>0</v>
      </c>
      <c r="D24" s="8">
        <f>D25</f>
        <v>14496590</v>
      </c>
      <c r="E24" s="36">
        <f>E25</f>
        <v>12979072.230000002</v>
      </c>
      <c r="F24" s="36">
        <f t="shared" ref="F24:I24" si="3">F25</f>
        <v>15474000</v>
      </c>
      <c r="G24" s="36">
        <f t="shared" si="3"/>
        <v>22136000</v>
      </c>
      <c r="H24" s="36">
        <f t="shared" si="3"/>
        <v>22850000</v>
      </c>
      <c r="I24" s="36">
        <f t="shared" si="3"/>
        <v>30451000</v>
      </c>
    </row>
    <row r="25" spans="1:9" ht="28.5" x14ac:dyDescent="0.2">
      <c r="A25" s="9" t="s">
        <v>200</v>
      </c>
      <c r="B25" s="10" t="s">
        <v>23</v>
      </c>
      <c r="C25" s="11" t="s">
        <v>0</v>
      </c>
      <c r="D25" s="12">
        <f>SUM(D26:D29)</f>
        <v>14496590</v>
      </c>
      <c r="E25" s="37">
        <f>SUM(E26:E29)</f>
        <v>12979072.230000002</v>
      </c>
      <c r="F25" s="37">
        <f t="shared" ref="F25:I25" si="4">SUM(F26:F29)</f>
        <v>15474000</v>
      </c>
      <c r="G25" s="37">
        <f t="shared" si="4"/>
        <v>22136000</v>
      </c>
      <c r="H25" s="37">
        <f t="shared" si="4"/>
        <v>22850000</v>
      </c>
      <c r="I25" s="37">
        <f t="shared" si="4"/>
        <v>30451000</v>
      </c>
    </row>
    <row r="26" spans="1:9" ht="75" x14ac:dyDescent="0.2">
      <c r="A26" s="3" t="s">
        <v>147</v>
      </c>
      <c r="B26" s="13" t="s">
        <v>24</v>
      </c>
      <c r="C26" s="14" t="s">
        <v>15</v>
      </c>
      <c r="D26" s="15">
        <v>7560570</v>
      </c>
      <c r="E26" s="38">
        <v>6720298.2400000002</v>
      </c>
      <c r="F26" s="15">
        <v>8011000</v>
      </c>
      <c r="G26" s="15">
        <v>11578000</v>
      </c>
      <c r="H26" s="15">
        <v>11963000</v>
      </c>
      <c r="I26" s="15">
        <v>15918000</v>
      </c>
    </row>
    <row r="27" spans="1:9" ht="75" x14ac:dyDescent="0.2">
      <c r="A27" s="3" t="s">
        <v>148</v>
      </c>
      <c r="B27" s="13" t="s">
        <v>25</v>
      </c>
      <c r="C27" s="14" t="s">
        <v>15</v>
      </c>
      <c r="D27" s="15">
        <v>36020</v>
      </c>
      <c r="E27" s="38">
        <v>38792.49</v>
      </c>
      <c r="F27" s="15">
        <v>39000</v>
      </c>
      <c r="G27" s="15">
        <v>52000</v>
      </c>
      <c r="H27" s="15">
        <v>55000</v>
      </c>
      <c r="I27" s="15">
        <v>73000</v>
      </c>
    </row>
    <row r="28" spans="1:9" ht="75" x14ac:dyDescent="0.2">
      <c r="A28" s="3" t="s">
        <v>149</v>
      </c>
      <c r="B28" s="13" t="s">
        <v>26</v>
      </c>
      <c r="C28" s="14" t="s">
        <v>15</v>
      </c>
      <c r="D28" s="15">
        <v>6900000</v>
      </c>
      <c r="E28" s="38">
        <v>6967865.6200000001</v>
      </c>
      <c r="F28" s="15">
        <v>7424000</v>
      </c>
      <c r="G28" s="15">
        <v>10506000</v>
      </c>
      <c r="H28" s="15">
        <v>10832000</v>
      </c>
      <c r="I28" s="15">
        <v>14460000</v>
      </c>
    </row>
    <row r="29" spans="1:9" ht="75" x14ac:dyDescent="0.2">
      <c r="A29" s="3" t="s">
        <v>275</v>
      </c>
      <c r="B29" s="13" t="s">
        <v>276</v>
      </c>
      <c r="C29" s="14" t="s">
        <v>15</v>
      </c>
      <c r="D29" s="15"/>
      <c r="E29" s="38">
        <v>-747884.12</v>
      </c>
      <c r="F29" s="15"/>
      <c r="G29" s="15">
        <v>0</v>
      </c>
      <c r="H29" s="15">
        <v>0</v>
      </c>
      <c r="I29" s="15">
        <v>0</v>
      </c>
    </row>
    <row r="30" spans="1:9" x14ac:dyDescent="0.2">
      <c r="A30" s="9" t="s">
        <v>201</v>
      </c>
      <c r="B30" s="10" t="s">
        <v>27</v>
      </c>
      <c r="C30" s="7" t="s">
        <v>0</v>
      </c>
      <c r="D30" s="8">
        <f>D31+D36+D38+D34</f>
        <v>26927000</v>
      </c>
      <c r="E30" s="36">
        <f>E31+E36+E38+E34</f>
        <v>23309569.330000002</v>
      </c>
      <c r="F30" s="36">
        <f t="shared" ref="F30:I30" si="5">F31+F36+F38+F34</f>
        <v>24631000</v>
      </c>
      <c r="G30" s="36">
        <f t="shared" si="5"/>
        <v>31572000</v>
      </c>
      <c r="H30" s="36">
        <f t="shared" si="5"/>
        <v>45058000</v>
      </c>
      <c r="I30" s="36">
        <f t="shared" si="5"/>
        <v>45946000</v>
      </c>
    </row>
    <row r="31" spans="1:9" x14ac:dyDescent="0.2">
      <c r="A31" s="9" t="s">
        <v>202</v>
      </c>
      <c r="B31" s="10" t="s">
        <v>28</v>
      </c>
      <c r="C31" s="11" t="s">
        <v>0</v>
      </c>
      <c r="D31" s="12">
        <f>D32+D33</f>
        <v>26162000</v>
      </c>
      <c r="E31" s="37">
        <f>E32+E33</f>
        <v>21666859.370000001</v>
      </c>
      <c r="F31" s="37">
        <f t="shared" ref="F31:I31" si="6">F32+F33</f>
        <v>23032000</v>
      </c>
      <c r="G31" s="37">
        <f t="shared" si="6"/>
        <v>29249000</v>
      </c>
      <c r="H31" s="37">
        <f t="shared" si="6"/>
        <v>42703000</v>
      </c>
      <c r="I31" s="37">
        <f t="shared" si="6"/>
        <v>43558000</v>
      </c>
    </row>
    <row r="32" spans="1:9" x14ac:dyDescent="0.2">
      <c r="A32" s="3" t="s">
        <v>150</v>
      </c>
      <c r="B32" s="13" t="s">
        <v>29</v>
      </c>
      <c r="C32" s="14" t="s">
        <v>15</v>
      </c>
      <c r="D32" s="15">
        <v>12033000</v>
      </c>
      <c r="E32" s="38">
        <v>17074904.640000001</v>
      </c>
      <c r="F32" s="15">
        <v>17625000</v>
      </c>
      <c r="G32" s="15">
        <v>22383000</v>
      </c>
      <c r="H32" s="15">
        <v>32679000</v>
      </c>
      <c r="I32" s="15">
        <v>33333000</v>
      </c>
    </row>
    <row r="33" spans="1:9" ht="45" x14ac:dyDescent="0.2">
      <c r="A33" s="3" t="s">
        <v>151</v>
      </c>
      <c r="B33" s="13" t="s">
        <v>30</v>
      </c>
      <c r="C33" s="14" t="s">
        <v>15</v>
      </c>
      <c r="D33" s="15">
        <v>14129000</v>
      </c>
      <c r="E33" s="38">
        <v>4591954.7300000004</v>
      </c>
      <c r="F33" s="15">
        <v>5407000</v>
      </c>
      <c r="G33" s="15">
        <v>6866000</v>
      </c>
      <c r="H33" s="15">
        <v>10024000</v>
      </c>
      <c r="I33" s="15">
        <v>10225000</v>
      </c>
    </row>
    <row r="34" spans="1:9" x14ac:dyDescent="0.2">
      <c r="A34" s="9" t="s">
        <v>280</v>
      </c>
      <c r="B34" s="10" t="s">
        <v>277</v>
      </c>
      <c r="C34" s="11"/>
      <c r="D34" s="12">
        <f>D35</f>
        <v>0</v>
      </c>
      <c r="E34" s="37">
        <f>E35</f>
        <v>90.75</v>
      </c>
      <c r="F34" s="37">
        <f t="shared" ref="F34:I34" si="7">F35</f>
        <v>0</v>
      </c>
      <c r="G34" s="37">
        <f t="shared" si="7"/>
        <v>0</v>
      </c>
      <c r="H34" s="37">
        <f t="shared" si="7"/>
        <v>0</v>
      </c>
      <c r="I34" s="37">
        <f t="shared" si="7"/>
        <v>0</v>
      </c>
    </row>
    <row r="35" spans="1:9" ht="32.25" customHeight="1" x14ac:dyDescent="0.2">
      <c r="A35" s="3" t="s">
        <v>278</v>
      </c>
      <c r="B35" s="13" t="s">
        <v>279</v>
      </c>
      <c r="C35" s="14" t="s">
        <v>15</v>
      </c>
      <c r="D35" s="15"/>
      <c r="E35" s="38">
        <v>90.75</v>
      </c>
      <c r="F35" s="15">
        <v>0</v>
      </c>
      <c r="G35" s="15">
        <v>0</v>
      </c>
      <c r="H35" s="15">
        <v>0</v>
      </c>
      <c r="I35" s="15"/>
    </row>
    <row r="36" spans="1:9" x14ac:dyDescent="0.2">
      <c r="A36" s="9" t="s">
        <v>203</v>
      </c>
      <c r="B36" s="10" t="s">
        <v>31</v>
      </c>
      <c r="C36" s="11" t="s">
        <v>0</v>
      </c>
      <c r="D36" s="12">
        <f>D37</f>
        <v>242000</v>
      </c>
      <c r="E36" s="37">
        <f>E37</f>
        <v>221233.09</v>
      </c>
      <c r="F36" s="37">
        <f t="shared" ref="F36:I36" si="8">F37</f>
        <v>172000</v>
      </c>
      <c r="G36" s="37">
        <f t="shared" si="8"/>
        <v>303000</v>
      </c>
      <c r="H36" s="37">
        <f t="shared" si="8"/>
        <v>305000</v>
      </c>
      <c r="I36" s="37">
        <f t="shared" si="8"/>
        <v>307000</v>
      </c>
    </row>
    <row r="37" spans="1:9" x14ac:dyDescent="0.2">
      <c r="A37" s="3" t="s">
        <v>152</v>
      </c>
      <c r="B37" s="13" t="s">
        <v>31</v>
      </c>
      <c r="C37" s="14" t="s">
        <v>15</v>
      </c>
      <c r="D37" s="15">
        <v>242000</v>
      </c>
      <c r="E37" s="38">
        <v>221233.09</v>
      </c>
      <c r="F37" s="15">
        <v>172000</v>
      </c>
      <c r="G37" s="15">
        <v>303000</v>
      </c>
      <c r="H37" s="15">
        <v>305000</v>
      </c>
      <c r="I37" s="15">
        <v>307000</v>
      </c>
    </row>
    <row r="38" spans="1:9" x14ac:dyDescent="0.2">
      <c r="A38" s="9" t="s">
        <v>204</v>
      </c>
      <c r="B38" s="10" t="s">
        <v>32</v>
      </c>
      <c r="C38" s="11" t="s">
        <v>0</v>
      </c>
      <c r="D38" s="12">
        <f>D39</f>
        <v>523000</v>
      </c>
      <c r="E38" s="37">
        <f>E39</f>
        <v>1421386.12</v>
      </c>
      <c r="F38" s="37">
        <f t="shared" ref="F38:I38" si="9">F39</f>
        <v>1427000</v>
      </c>
      <c r="G38" s="37">
        <f t="shared" si="9"/>
        <v>2020000</v>
      </c>
      <c r="H38" s="37">
        <f t="shared" si="9"/>
        <v>2050000</v>
      </c>
      <c r="I38" s="37">
        <f t="shared" si="9"/>
        <v>2081000</v>
      </c>
    </row>
    <row r="39" spans="1:9" ht="30" x14ac:dyDescent="0.2">
      <c r="A39" s="3" t="s">
        <v>153</v>
      </c>
      <c r="B39" s="13" t="s">
        <v>33</v>
      </c>
      <c r="C39" s="14" t="s">
        <v>15</v>
      </c>
      <c r="D39" s="15">
        <v>523000</v>
      </c>
      <c r="E39" s="38">
        <v>1421386.12</v>
      </c>
      <c r="F39" s="15">
        <v>1427000</v>
      </c>
      <c r="G39" s="15">
        <v>2020000</v>
      </c>
      <c r="H39" s="15">
        <v>2050000</v>
      </c>
      <c r="I39" s="15">
        <v>2081000</v>
      </c>
    </row>
    <row r="40" spans="1:9" x14ac:dyDescent="0.2">
      <c r="A40" s="9" t="s">
        <v>205</v>
      </c>
      <c r="B40" s="10" t="s">
        <v>34</v>
      </c>
      <c r="C40" s="7" t="s">
        <v>0</v>
      </c>
      <c r="D40" s="8">
        <f>D41+D43</f>
        <v>0</v>
      </c>
      <c r="E40" s="36">
        <f>E41+E43</f>
        <v>3224.5299999999997</v>
      </c>
      <c r="F40" s="36">
        <f t="shared" ref="F40:I40" si="10">F41+F43</f>
        <v>3000</v>
      </c>
      <c r="G40" s="36">
        <f t="shared" si="10"/>
        <v>7697000</v>
      </c>
      <c r="H40" s="36">
        <f t="shared" si="10"/>
        <v>7761000</v>
      </c>
      <c r="I40" s="36">
        <f t="shared" si="10"/>
        <v>7770000</v>
      </c>
    </row>
    <row r="41" spans="1:9" x14ac:dyDescent="0.2">
      <c r="A41" s="9" t="s">
        <v>206</v>
      </c>
      <c r="B41" s="10" t="s">
        <v>35</v>
      </c>
      <c r="C41" s="11" t="s">
        <v>0</v>
      </c>
      <c r="D41" s="12">
        <f>D42</f>
        <v>0</v>
      </c>
      <c r="E41" s="37">
        <f>E42</f>
        <v>0</v>
      </c>
      <c r="F41" s="37">
        <f t="shared" ref="F41:I41" si="11">F42</f>
        <v>0</v>
      </c>
      <c r="G41" s="37">
        <f t="shared" si="11"/>
        <v>6792000</v>
      </c>
      <c r="H41" s="37">
        <f t="shared" si="11"/>
        <v>6838000</v>
      </c>
      <c r="I41" s="37">
        <f t="shared" si="11"/>
        <v>6839000</v>
      </c>
    </row>
    <row r="42" spans="1:9" ht="30" x14ac:dyDescent="0.2">
      <c r="A42" s="3" t="s">
        <v>154</v>
      </c>
      <c r="B42" s="13" t="s">
        <v>36</v>
      </c>
      <c r="C42" s="14" t="s">
        <v>15</v>
      </c>
      <c r="D42" s="15">
        <v>0</v>
      </c>
      <c r="E42" s="38">
        <v>0</v>
      </c>
      <c r="F42" s="15">
        <v>0</v>
      </c>
      <c r="G42" s="15">
        <v>6792000</v>
      </c>
      <c r="H42" s="15">
        <v>6838000</v>
      </c>
      <c r="I42" s="15">
        <v>6839000</v>
      </c>
    </row>
    <row r="43" spans="1:9" x14ac:dyDescent="0.2">
      <c r="A43" s="9" t="s">
        <v>207</v>
      </c>
      <c r="B43" s="10" t="s">
        <v>37</v>
      </c>
      <c r="C43" s="11" t="s">
        <v>0</v>
      </c>
      <c r="D43" s="12">
        <f>D44+D45</f>
        <v>0</v>
      </c>
      <c r="E43" s="37">
        <f>E44+E45</f>
        <v>3224.5299999999997</v>
      </c>
      <c r="F43" s="37">
        <f t="shared" ref="F43:I43" si="12">F44+F45</f>
        <v>3000</v>
      </c>
      <c r="G43" s="37">
        <f t="shared" si="12"/>
        <v>905000</v>
      </c>
      <c r="H43" s="37">
        <f t="shared" si="12"/>
        <v>923000</v>
      </c>
      <c r="I43" s="37">
        <f t="shared" si="12"/>
        <v>931000</v>
      </c>
    </row>
    <row r="44" spans="1:9" ht="30" x14ac:dyDescent="0.2">
      <c r="A44" s="3" t="s">
        <v>155</v>
      </c>
      <c r="B44" s="13" t="s">
        <v>38</v>
      </c>
      <c r="C44" s="14" t="s">
        <v>15</v>
      </c>
      <c r="D44" s="15">
        <v>0</v>
      </c>
      <c r="E44" s="38">
        <v>1193</v>
      </c>
      <c r="F44" s="15">
        <v>1000</v>
      </c>
      <c r="G44" s="15">
        <v>387000</v>
      </c>
      <c r="H44" s="15">
        <v>395000</v>
      </c>
      <c r="I44" s="15">
        <v>403000</v>
      </c>
    </row>
    <row r="45" spans="1:9" ht="30" x14ac:dyDescent="0.2">
      <c r="A45" s="3" t="s">
        <v>156</v>
      </c>
      <c r="B45" s="13" t="s">
        <v>39</v>
      </c>
      <c r="C45" s="14" t="s">
        <v>15</v>
      </c>
      <c r="D45" s="15">
        <v>0</v>
      </c>
      <c r="E45" s="38">
        <v>2031.53</v>
      </c>
      <c r="F45" s="15">
        <v>2000</v>
      </c>
      <c r="G45" s="15">
        <v>518000</v>
      </c>
      <c r="H45" s="15">
        <v>528000</v>
      </c>
      <c r="I45" s="15">
        <v>528000</v>
      </c>
    </row>
    <row r="46" spans="1:9" x14ac:dyDescent="0.2">
      <c r="A46" s="9" t="s">
        <v>208</v>
      </c>
      <c r="B46" s="10" t="s">
        <v>40</v>
      </c>
      <c r="C46" s="7" t="s">
        <v>0</v>
      </c>
      <c r="D46" s="8">
        <f>D47+D49</f>
        <v>4313000</v>
      </c>
      <c r="E46" s="36">
        <f>E47+E49</f>
        <v>5798050.8899999997</v>
      </c>
      <c r="F46" s="36">
        <f t="shared" ref="F46:I46" si="13">F47+F49</f>
        <v>5788000</v>
      </c>
      <c r="G46" s="36">
        <f t="shared" si="13"/>
        <v>6951000</v>
      </c>
      <c r="H46" s="36">
        <f t="shared" si="13"/>
        <v>5005000</v>
      </c>
      <c r="I46" s="36">
        <f t="shared" si="13"/>
        <v>5105000</v>
      </c>
    </row>
    <row r="47" spans="1:9" ht="28.5" x14ac:dyDescent="0.2">
      <c r="A47" s="9" t="s">
        <v>209</v>
      </c>
      <c r="B47" s="10" t="s">
        <v>41</v>
      </c>
      <c r="C47" s="11" t="s">
        <v>0</v>
      </c>
      <c r="D47" s="12">
        <f>D48</f>
        <v>4308000</v>
      </c>
      <c r="E47" s="37">
        <f>E48</f>
        <v>5798050.8899999997</v>
      </c>
      <c r="F47" s="37">
        <f t="shared" ref="F47:I47" si="14">F48</f>
        <v>5788000</v>
      </c>
      <c r="G47" s="37">
        <f t="shared" si="14"/>
        <v>6946000</v>
      </c>
      <c r="H47" s="37">
        <f t="shared" si="14"/>
        <v>5000000</v>
      </c>
      <c r="I47" s="37">
        <f t="shared" si="14"/>
        <v>5100000</v>
      </c>
    </row>
    <row r="48" spans="1:9" ht="30" x14ac:dyDescent="0.2">
      <c r="A48" s="3" t="s">
        <v>157</v>
      </c>
      <c r="B48" s="13" t="s">
        <v>42</v>
      </c>
      <c r="C48" s="14" t="s">
        <v>15</v>
      </c>
      <c r="D48" s="15">
        <v>4308000</v>
      </c>
      <c r="E48" s="38">
        <v>5798050.8899999997</v>
      </c>
      <c r="F48" s="15">
        <v>5788000</v>
      </c>
      <c r="G48" s="15">
        <v>6946000</v>
      </c>
      <c r="H48" s="15">
        <v>5000000</v>
      </c>
      <c r="I48" s="15">
        <v>5100000</v>
      </c>
    </row>
    <row r="49" spans="1:9" ht="28.5" x14ac:dyDescent="0.2">
      <c r="A49" s="9" t="s">
        <v>210</v>
      </c>
      <c r="B49" s="10" t="s">
        <v>43</v>
      </c>
      <c r="C49" s="11" t="s">
        <v>0</v>
      </c>
      <c r="D49" s="12">
        <f>D50</f>
        <v>5000</v>
      </c>
      <c r="E49" s="37">
        <f>E50</f>
        <v>0</v>
      </c>
      <c r="F49" s="37">
        <f t="shared" ref="F49:I49" si="15">F50</f>
        <v>0</v>
      </c>
      <c r="G49" s="37">
        <f t="shared" si="15"/>
        <v>5000</v>
      </c>
      <c r="H49" s="37">
        <f t="shared" si="15"/>
        <v>5000</v>
      </c>
      <c r="I49" s="37">
        <f t="shared" si="15"/>
        <v>5000</v>
      </c>
    </row>
    <row r="50" spans="1:9" ht="18.75" customHeight="1" x14ac:dyDescent="0.2">
      <c r="A50" s="3" t="s">
        <v>158</v>
      </c>
      <c r="B50" s="13" t="s">
        <v>44</v>
      </c>
      <c r="C50" s="14" t="s">
        <v>45</v>
      </c>
      <c r="D50" s="15">
        <v>5000</v>
      </c>
      <c r="E50" s="38">
        <v>0</v>
      </c>
      <c r="F50" s="15">
        <v>0</v>
      </c>
      <c r="G50" s="15">
        <v>5000</v>
      </c>
      <c r="H50" s="15">
        <v>5000</v>
      </c>
      <c r="I50" s="15">
        <v>5000</v>
      </c>
    </row>
    <row r="51" spans="1:9" ht="28.5" x14ac:dyDescent="0.2">
      <c r="A51" s="9" t="s">
        <v>211</v>
      </c>
      <c r="B51" s="10" t="s">
        <v>46</v>
      </c>
      <c r="C51" s="7" t="s">
        <v>0</v>
      </c>
      <c r="D51" s="8">
        <f>D52+D63+D66</f>
        <v>11356712</v>
      </c>
      <c r="E51" s="36">
        <f>E52+E63+E66</f>
        <v>11047586.92</v>
      </c>
      <c r="F51" s="36">
        <f t="shared" ref="F51:I51" si="16">F52+F63+F66</f>
        <v>12614380</v>
      </c>
      <c r="G51" s="36">
        <f t="shared" si="16"/>
        <v>13645819</v>
      </c>
      <c r="H51" s="36">
        <f t="shared" si="16"/>
        <v>13645819</v>
      </c>
      <c r="I51" s="36">
        <f t="shared" si="16"/>
        <v>13645819</v>
      </c>
    </row>
    <row r="52" spans="1:9" ht="57" x14ac:dyDescent="0.2">
      <c r="A52" s="9" t="s">
        <v>212</v>
      </c>
      <c r="B52" s="10" t="s">
        <v>47</v>
      </c>
      <c r="C52" s="11" t="s">
        <v>0</v>
      </c>
      <c r="D52" s="37">
        <f>SUM(D53:D62)</f>
        <v>9960000</v>
      </c>
      <c r="E52" s="37">
        <f>SUM(E53:E62)</f>
        <v>9642436.2899999991</v>
      </c>
      <c r="F52" s="37">
        <f t="shared" ref="F52:I52" si="17">SUM(F53:F62)</f>
        <v>10812199</v>
      </c>
      <c r="G52" s="37">
        <f t="shared" si="17"/>
        <v>11829399</v>
      </c>
      <c r="H52" s="37">
        <f t="shared" si="17"/>
        <v>11829399</v>
      </c>
      <c r="I52" s="37">
        <f t="shared" si="17"/>
        <v>11829399</v>
      </c>
    </row>
    <row r="53" spans="1:9" ht="45" x14ac:dyDescent="0.2">
      <c r="A53" s="3" t="s">
        <v>159</v>
      </c>
      <c r="B53" s="13" t="s">
        <v>48</v>
      </c>
      <c r="C53" s="14" t="s">
        <v>49</v>
      </c>
      <c r="D53" s="15">
        <v>0</v>
      </c>
      <c r="E53" s="38">
        <v>0</v>
      </c>
      <c r="F53" s="15">
        <v>0</v>
      </c>
      <c r="G53" s="15">
        <v>2660000</v>
      </c>
      <c r="H53" s="15">
        <v>2660000</v>
      </c>
      <c r="I53" s="15">
        <v>2660000</v>
      </c>
    </row>
    <row r="54" spans="1:9" ht="60" x14ac:dyDescent="0.2">
      <c r="A54" s="3" t="s">
        <v>160</v>
      </c>
      <c r="B54" s="13" t="s">
        <v>50</v>
      </c>
      <c r="C54" s="14" t="s">
        <v>49</v>
      </c>
      <c r="D54" s="15">
        <v>800000</v>
      </c>
      <c r="E54" s="38">
        <v>881306.28</v>
      </c>
      <c r="F54" s="15">
        <v>900000</v>
      </c>
      <c r="G54" s="15">
        <v>0</v>
      </c>
      <c r="H54" s="15">
        <v>0</v>
      </c>
      <c r="I54" s="15">
        <v>0</v>
      </c>
    </row>
    <row r="55" spans="1:9" ht="45" x14ac:dyDescent="0.2">
      <c r="A55" s="3" t="s">
        <v>161</v>
      </c>
      <c r="B55" s="13" t="s">
        <v>51</v>
      </c>
      <c r="C55" s="14" t="s">
        <v>49</v>
      </c>
      <c r="D55" s="15">
        <v>1030000</v>
      </c>
      <c r="E55" s="38">
        <v>1081528.98</v>
      </c>
      <c r="F55" s="15">
        <v>1090000</v>
      </c>
      <c r="G55" s="15">
        <v>0</v>
      </c>
      <c r="H55" s="15">
        <v>0</v>
      </c>
      <c r="I55" s="15">
        <v>0</v>
      </c>
    </row>
    <row r="56" spans="1:9" ht="45" x14ac:dyDescent="0.2">
      <c r="A56" s="3" t="s">
        <v>162</v>
      </c>
      <c r="B56" s="13" t="s">
        <v>52</v>
      </c>
      <c r="C56" s="14" t="s">
        <v>49</v>
      </c>
      <c r="D56" s="15">
        <v>0</v>
      </c>
      <c r="E56" s="38">
        <v>0</v>
      </c>
      <c r="F56" s="15">
        <v>0</v>
      </c>
      <c r="G56" s="15">
        <v>124000</v>
      </c>
      <c r="H56" s="15">
        <v>124000</v>
      </c>
      <c r="I56" s="15">
        <v>124000</v>
      </c>
    </row>
    <row r="57" spans="1:9" ht="45" x14ac:dyDescent="0.2">
      <c r="A57" s="3" t="s">
        <v>163</v>
      </c>
      <c r="B57" s="13" t="s">
        <v>53</v>
      </c>
      <c r="C57" s="14" t="s">
        <v>49</v>
      </c>
      <c r="D57" s="15">
        <v>130000</v>
      </c>
      <c r="E57" s="38">
        <v>180011.81</v>
      </c>
      <c r="F57" s="15">
        <v>192000</v>
      </c>
      <c r="G57" s="15">
        <v>0</v>
      </c>
      <c r="H57" s="15">
        <v>0</v>
      </c>
      <c r="I57" s="15">
        <v>0</v>
      </c>
    </row>
    <row r="58" spans="1:9" ht="45" x14ac:dyDescent="0.2">
      <c r="A58" s="3" t="s">
        <v>165</v>
      </c>
      <c r="B58" s="13" t="s">
        <v>54</v>
      </c>
      <c r="C58" s="14" t="s">
        <v>55</v>
      </c>
      <c r="D58" s="15">
        <v>0</v>
      </c>
      <c r="E58" s="38">
        <v>0</v>
      </c>
      <c r="F58" s="15">
        <v>0</v>
      </c>
      <c r="G58" s="15">
        <v>130199</v>
      </c>
      <c r="H58" s="15">
        <v>130199</v>
      </c>
      <c r="I58" s="15">
        <v>130199</v>
      </c>
    </row>
    <row r="59" spans="1:9" ht="45" x14ac:dyDescent="0.2">
      <c r="A59" s="3" t="s">
        <v>164</v>
      </c>
      <c r="B59" s="13" t="s">
        <v>54</v>
      </c>
      <c r="C59" s="14" t="s">
        <v>49</v>
      </c>
      <c r="D59" s="15">
        <v>0</v>
      </c>
      <c r="E59" s="38">
        <v>0</v>
      </c>
      <c r="F59" s="15">
        <v>0</v>
      </c>
      <c r="G59" s="15">
        <v>115200</v>
      </c>
      <c r="H59" s="15">
        <v>115200</v>
      </c>
      <c r="I59" s="15">
        <v>115200</v>
      </c>
    </row>
    <row r="60" spans="1:9" ht="45" x14ac:dyDescent="0.2">
      <c r="A60" s="3" t="s">
        <v>195</v>
      </c>
      <c r="B60" s="13" t="s">
        <v>56</v>
      </c>
      <c r="C60" s="14" t="s">
        <v>55</v>
      </c>
      <c r="D60" s="15">
        <v>0</v>
      </c>
      <c r="E60" s="38">
        <v>97649.55</v>
      </c>
      <c r="F60" s="15">
        <v>130199</v>
      </c>
      <c r="G60" s="15">
        <v>0</v>
      </c>
      <c r="H60" s="15">
        <v>0</v>
      </c>
      <c r="I60" s="15">
        <v>0</v>
      </c>
    </row>
    <row r="61" spans="1:9" ht="30" x14ac:dyDescent="0.2">
      <c r="A61" s="3" t="s">
        <v>166</v>
      </c>
      <c r="B61" s="13" t="s">
        <v>57</v>
      </c>
      <c r="C61" s="14" t="s">
        <v>49</v>
      </c>
      <c r="D61" s="15">
        <v>0</v>
      </c>
      <c r="E61" s="38">
        <v>0</v>
      </c>
      <c r="F61" s="15">
        <v>0</v>
      </c>
      <c r="G61" s="15">
        <v>8800000</v>
      </c>
      <c r="H61" s="15">
        <v>8800000</v>
      </c>
      <c r="I61" s="15">
        <v>8800000</v>
      </c>
    </row>
    <row r="62" spans="1:9" ht="30" x14ac:dyDescent="0.2">
      <c r="A62" s="3" t="s">
        <v>167</v>
      </c>
      <c r="B62" s="13" t="s">
        <v>58</v>
      </c>
      <c r="C62" s="14" t="s">
        <v>49</v>
      </c>
      <c r="D62" s="15">
        <v>8000000</v>
      </c>
      <c r="E62" s="38">
        <v>7401939.6699999999</v>
      </c>
      <c r="F62" s="15">
        <v>8500000</v>
      </c>
      <c r="G62" s="15">
        <v>0</v>
      </c>
      <c r="H62" s="15">
        <v>0</v>
      </c>
      <c r="I62" s="15">
        <v>0</v>
      </c>
    </row>
    <row r="63" spans="1:9" ht="28.5" x14ac:dyDescent="0.2">
      <c r="A63" s="9" t="s">
        <v>213</v>
      </c>
      <c r="B63" s="10" t="s">
        <v>59</v>
      </c>
      <c r="C63" s="11" t="s">
        <v>0</v>
      </c>
      <c r="D63" s="37">
        <f>D64+D65</f>
        <v>0</v>
      </c>
      <c r="E63" s="37">
        <f>E64+E65</f>
        <v>5806.6299999999992</v>
      </c>
      <c r="F63" s="37">
        <f t="shared" ref="F63:I63" si="18">F64+F65</f>
        <v>5761</v>
      </c>
      <c r="G63" s="37">
        <f t="shared" si="18"/>
        <v>0</v>
      </c>
      <c r="H63" s="37">
        <f t="shared" si="18"/>
        <v>0</v>
      </c>
      <c r="I63" s="37">
        <f t="shared" si="18"/>
        <v>0</v>
      </c>
    </row>
    <row r="64" spans="1:9" ht="90" x14ac:dyDescent="0.2">
      <c r="A64" s="3" t="s">
        <v>194</v>
      </c>
      <c r="B64" s="13" t="s">
        <v>60</v>
      </c>
      <c r="C64" s="14" t="s">
        <v>61</v>
      </c>
      <c r="D64" s="15">
        <v>0</v>
      </c>
      <c r="E64" s="38">
        <v>5761.4</v>
      </c>
      <c r="F64" s="15">
        <v>5761</v>
      </c>
      <c r="G64" s="15">
        <v>0</v>
      </c>
      <c r="H64" s="15">
        <v>0</v>
      </c>
      <c r="I64" s="15">
        <v>0</v>
      </c>
    </row>
    <row r="65" spans="1:9" ht="63" customHeight="1" x14ac:dyDescent="0.2">
      <c r="A65" s="3" t="s">
        <v>281</v>
      </c>
      <c r="B65" s="13" t="s">
        <v>282</v>
      </c>
      <c r="C65" s="14" t="s">
        <v>49</v>
      </c>
      <c r="D65" s="15">
        <v>0</v>
      </c>
      <c r="E65" s="38">
        <v>45.23</v>
      </c>
      <c r="F65" s="15">
        <v>0</v>
      </c>
      <c r="G65" s="15">
        <v>0</v>
      </c>
      <c r="H65" s="15">
        <v>0</v>
      </c>
      <c r="I65" s="15">
        <v>0</v>
      </c>
    </row>
    <row r="66" spans="1:9" ht="57" x14ac:dyDescent="0.2">
      <c r="A66" s="9" t="s">
        <v>264</v>
      </c>
      <c r="B66" s="10" t="s">
        <v>62</v>
      </c>
      <c r="C66" s="11" t="s">
        <v>0</v>
      </c>
      <c r="D66" s="12">
        <f>SUM(D67:D71)</f>
        <v>1396712</v>
      </c>
      <c r="E66" s="37">
        <f>SUM(E67:E71)</f>
        <v>1399344</v>
      </c>
      <c r="F66" s="37">
        <f t="shared" ref="F66:I66" si="19">SUM(F67:F71)</f>
        <v>1796420</v>
      </c>
      <c r="G66" s="37">
        <f t="shared" si="19"/>
        <v>1816420</v>
      </c>
      <c r="H66" s="37">
        <f t="shared" si="19"/>
        <v>1816420</v>
      </c>
      <c r="I66" s="37">
        <f t="shared" si="19"/>
        <v>1816420</v>
      </c>
    </row>
    <row r="67" spans="1:9" ht="45" x14ac:dyDescent="0.2">
      <c r="A67" s="3" t="s">
        <v>193</v>
      </c>
      <c r="B67" s="13" t="s">
        <v>63</v>
      </c>
      <c r="C67" s="14" t="s">
        <v>55</v>
      </c>
      <c r="D67" s="15">
        <v>0</v>
      </c>
      <c r="E67" s="38">
        <v>0</v>
      </c>
      <c r="F67" s="15">
        <v>0</v>
      </c>
      <c r="G67" s="15">
        <v>1112420</v>
      </c>
      <c r="H67" s="15">
        <v>1112420</v>
      </c>
      <c r="I67" s="15">
        <v>1112420</v>
      </c>
    </row>
    <row r="68" spans="1:9" ht="45" x14ac:dyDescent="0.2">
      <c r="A68" s="3" t="s">
        <v>168</v>
      </c>
      <c r="B68" s="13" t="s">
        <v>63</v>
      </c>
      <c r="C68" s="14" t="s">
        <v>49</v>
      </c>
      <c r="D68" s="15">
        <v>0</v>
      </c>
      <c r="E68" s="38">
        <v>0</v>
      </c>
      <c r="F68" s="15">
        <v>0</v>
      </c>
      <c r="G68" s="15">
        <v>704000</v>
      </c>
      <c r="H68" s="15">
        <v>704000</v>
      </c>
      <c r="I68" s="15">
        <v>704000</v>
      </c>
    </row>
    <row r="69" spans="1:9" ht="45" x14ac:dyDescent="0.2">
      <c r="A69" s="3" t="s">
        <v>192</v>
      </c>
      <c r="B69" s="13" t="s">
        <v>64</v>
      </c>
      <c r="C69" s="14" t="s">
        <v>55</v>
      </c>
      <c r="D69" s="15">
        <v>1196712</v>
      </c>
      <c r="E69" s="38">
        <v>749690.22</v>
      </c>
      <c r="F69" s="15">
        <v>1112420</v>
      </c>
      <c r="G69" s="15">
        <v>0</v>
      </c>
      <c r="H69" s="15">
        <v>0</v>
      </c>
      <c r="I69" s="15">
        <v>0</v>
      </c>
    </row>
    <row r="70" spans="1:9" ht="45" x14ac:dyDescent="0.2">
      <c r="A70" s="3" t="s">
        <v>169</v>
      </c>
      <c r="B70" s="13" t="s">
        <v>64</v>
      </c>
      <c r="C70" s="14" t="s">
        <v>49</v>
      </c>
      <c r="D70" s="15">
        <v>200000</v>
      </c>
      <c r="E70" s="38">
        <v>545653.78</v>
      </c>
      <c r="F70" s="15">
        <v>580000</v>
      </c>
      <c r="G70" s="15">
        <v>0</v>
      </c>
      <c r="H70" s="15">
        <v>0</v>
      </c>
      <c r="I70" s="15">
        <v>0</v>
      </c>
    </row>
    <row r="71" spans="1:9" ht="60" x14ac:dyDescent="0.2">
      <c r="A71" s="3" t="s">
        <v>191</v>
      </c>
      <c r="B71" s="13" t="s">
        <v>65</v>
      </c>
      <c r="C71" s="14" t="s">
        <v>55</v>
      </c>
      <c r="D71" s="15">
        <v>0</v>
      </c>
      <c r="E71" s="38">
        <v>104000</v>
      </c>
      <c r="F71" s="15">
        <v>104000</v>
      </c>
      <c r="G71" s="15">
        <v>0</v>
      </c>
      <c r="H71" s="15">
        <v>0</v>
      </c>
      <c r="I71" s="15">
        <v>0</v>
      </c>
    </row>
    <row r="72" spans="1:9" x14ac:dyDescent="0.2">
      <c r="A72" s="9" t="s">
        <v>214</v>
      </c>
      <c r="B72" s="10" t="s">
        <v>66</v>
      </c>
      <c r="C72" s="7" t="s">
        <v>0</v>
      </c>
      <c r="D72" s="8">
        <f>D73</f>
        <v>9132028</v>
      </c>
      <c r="E72" s="36">
        <f>E73</f>
        <v>11206423.620000001</v>
      </c>
      <c r="F72" s="36">
        <f t="shared" ref="F72:I72" si="20">F73</f>
        <v>11203811</v>
      </c>
      <c r="G72" s="36">
        <f t="shared" si="20"/>
        <v>10938162</v>
      </c>
      <c r="H72" s="36">
        <f t="shared" si="20"/>
        <v>10689568</v>
      </c>
      <c r="I72" s="36">
        <f t="shared" si="20"/>
        <v>10813866</v>
      </c>
    </row>
    <row r="73" spans="1:9" x14ac:dyDescent="0.2">
      <c r="A73" s="9" t="s">
        <v>215</v>
      </c>
      <c r="B73" s="10" t="s">
        <v>67</v>
      </c>
      <c r="C73" s="11" t="s">
        <v>0</v>
      </c>
      <c r="D73" s="12">
        <f>D74+D75+D76</f>
        <v>9132028</v>
      </c>
      <c r="E73" s="37">
        <f>E74+E75+E76</f>
        <v>11206423.620000001</v>
      </c>
      <c r="F73" s="37">
        <f t="shared" ref="F73:I73" si="21">F74+F75+F76</f>
        <v>11203811</v>
      </c>
      <c r="G73" s="37">
        <f t="shared" si="21"/>
        <v>10938162</v>
      </c>
      <c r="H73" s="37">
        <f t="shared" si="21"/>
        <v>10689568</v>
      </c>
      <c r="I73" s="37">
        <f t="shared" si="21"/>
        <v>10813866</v>
      </c>
    </row>
    <row r="74" spans="1:9" ht="17.25" customHeight="1" x14ac:dyDescent="0.2">
      <c r="A74" s="3" t="s">
        <v>187</v>
      </c>
      <c r="B74" s="13" t="s">
        <v>68</v>
      </c>
      <c r="C74" s="14" t="s">
        <v>69</v>
      </c>
      <c r="D74" s="15">
        <v>1073925</v>
      </c>
      <c r="E74" s="38">
        <v>1793117.28</v>
      </c>
      <c r="F74" s="15">
        <v>1790505</v>
      </c>
      <c r="G74" s="15">
        <v>1076633</v>
      </c>
      <c r="H74" s="15">
        <v>1052164</v>
      </c>
      <c r="I74" s="15">
        <v>1064399</v>
      </c>
    </row>
    <row r="75" spans="1:9" ht="18.75" customHeight="1" x14ac:dyDescent="0.2">
      <c r="A75" s="3" t="s">
        <v>188</v>
      </c>
      <c r="B75" s="13" t="s">
        <v>70</v>
      </c>
      <c r="C75" s="14" t="s">
        <v>69</v>
      </c>
      <c r="D75" s="15">
        <v>2653564</v>
      </c>
      <c r="E75" s="38">
        <v>2669232.98</v>
      </c>
      <c r="F75" s="15">
        <v>2669233</v>
      </c>
      <c r="G75" s="15">
        <v>2796301</v>
      </c>
      <c r="H75" s="15">
        <v>2732749</v>
      </c>
      <c r="I75" s="15">
        <v>2764525</v>
      </c>
    </row>
    <row r="76" spans="1:9" ht="20.25" customHeight="1" x14ac:dyDescent="0.2">
      <c r="A76" s="3" t="s">
        <v>189</v>
      </c>
      <c r="B76" s="13" t="s">
        <v>71</v>
      </c>
      <c r="C76" s="14" t="s">
        <v>69</v>
      </c>
      <c r="D76" s="15">
        <v>5404539</v>
      </c>
      <c r="E76" s="38">
        <v>6744073.3600000003</v>
      </c>
      <c r="F76" s="15">
        <v>6744073</v>
      </c>
      <c r="G76" s="15">
        <v>7065228</v>
      </c>
      <c r="H76" s="15">
        <v>6904655</v>
      </c>
      <c r="I76" s="15">
        <v>6984942</v>
      </c>
    </row>
    <row r="77" spans="1:9" ht="28.5" x14ac:dyDescent="0.2">
      <c r="A77" s="9" t="s">
        <v>216</v>
      </c>
      <c r="B77" s="10" t="s">
        <v>72</v>
      </c>
      <c r="C77" s="7" t="s">
        <v>0</v>
      </c>
      <c r="D77" s="8">
        <f>D78</f>
        <v>320340</v>
      </c>
      <c r="E77" s="36">
        <f>E78</f>
        <v>439069.38</v>
      </c>
      <c r="F77" s="36">
        <f t="shared" ref="F77:I77" si="22">F78</f>
        <v>403492</v>
      </c>
      <c r="G77" s="36">
        <f t="shared" si="22"/>
        <v>0</v>
      </c>
      <c r="H77" s="36">
        <f t="shared" si="22"/>
        <v>0</v>
      </c>
      <c r="I77" s="36">
        <f t="shared" si="22"/>
        <v>0</v>
      </c>
    </row>
    <row r="78" spans="1:9" x14ac:dyDescent="0.2">
      <c r="A78" s="9" t="s">
        <v>217</v>
      </c>
      <c r="B78" s="10" t="s">
        <v>73</v>
      </c>
      <c r="C78" s="11" t="s">
        <v>0</v>
      </c>
      <c r="D78" s="12">
        <f>D79+D80</f>
        <v>320340</v>
      </c>
      <c r="E78" s="37">
        <f>E79+E80</f>
        <v>439069.38</v>
      </c>
      <c r="F78" s="37">
        <f t="shared" ref="F78:I78" si="23">F79+F80</f>
        <v>403492</v>
      </c>
      <c r="G78" s="37">
        <f t="shared" si="23"/>
        <v>0</v>
      </c>
      <c r="H78" s="37">
        <f t="shared" si="23"/>
        <v>0</v>
      </c>
      <c r="I78" s="37">
        <f t="shared" si="23"/>
        <v>0</v>
      </c>
    </row>
    <row r="79" spans="1:9" ht="19.5" customHeight="1" x14ac:dyDescent="0.2">
      <c r="A79" s="3" t="s">
        <v>190</v>
      </c>
      <c r="B79" s="13" t="s">
        <v>74</v>
      </c>
      <c r="C79" s="14" t="s">
        <v>55</v>
      </c>
      <c r="D79" s="15">
        <v>53845</v>
      </c>
      <c r="E79" s="38">
        <v>65844.5</v>
      </c>
      <c r="F79" s="15">
        <v>65845</v>
      </c>
      <c r="G79" s="15">
        <v>0</v>
      </c>
      <c r="H79" s="15">
        <v>0</v>
      </c>
      <c r="I79" s="15">
        <v>0</v>
      </c>
    </row>
    <row r="80" spans="1:9" ht="19.5" customHeight="1" x14ac:dyDescent="0.2">
      <c r="A80" s="3" t="s">
        <v>170</v>
      </c>
      <c r="B80" s="13" t="s">
        <v>74</v>
      </c>
      <c r="C80" s="14" t="s">
        <v>49</v>
      </c>
      <c r="D80" s="15">
        <v>266495</v>
      </c>
      <c r="E80" s="38">
        <v>373224.88</v>
      </c>
      <c r="F80" s="15">
        <v>337647</v>
      </c>
      <c r="G80" s="15">
        <v>0</v>
      </c>
      <c r="H80" s="15">
        <v>0</v>
      </c>
      <c r="I80" s="15">
        <v>0</v>
      </c>
    </row>
    <row r="81" spans="1:9" x14ac:dyDescent="0.2">
      <c r="A81" s="9" t="s">
        <v>218</v>
      </c>
      <c r="B81" s="10" t="s">
        <v>75</v>
      </c>
      <c r="C81" s="7" t="s">
        <v>0</v>
      </c>
      <c r="D81" s="8">
        <f>D82+D85+D89</f>
        <v>22231400</v>
      </c>
      <c r="E81" s="36">
        <f>E82+E85+E89</f>
        <v>2713059.9</v>
      </c>
      <c r="F81" s="36">
        <f t="shared" ref="F81:I81" si="24">F82+F85+F89</f>
        <v>3033000</v>
      </c>
      <c r="G81" s="36">
        <f t="shared" si="24"/>
        <v>2105200</v>
      </c>
      <c r="H81" s="36">
        <f t="shared" si="24"/>
        <v>2105000</v>
      </c>
      <c r="I81" s="36">
        <f t="shared" si="24"/>
        <v>1670000</v>
      </c>
    </row>
    <row r="82" spans="1:9" ht="57" x14ac:dyDescent="0.2">
      <c r="A82" s="9" t="s">
        <v>219</v>
      </c>
      <c r="B82" s="10" t="s">
        <v>76</v>
      </c>
      <c r="C82" s="11" t="s">
        <v>0</v>
      </c>
      <c r="D82" s="12">
        <f>D83+D84</f>
        <v>21000000</v>
      </c>
      <c r="E82" s="37">
        <f>E83+E84</f>
        <v>1269828.3400000001</v>
      </c>
      <c r="F82" s="37">
        <f t="shared" ref="F82:I82" si="25">F83+F84</f>
        <v>1566600</v>
      </c>
      <c r="G82" s="37">
        <f t="shared" si="25"/>
        <v>1500000</v>
      </c>
      <c r="H82" s="37">
        <f t="shared" si="25"/>
        <v>1500000</v>
      </c>
      <c r="I82" s="37">
        <f t="shared" si="25"/>
        <v>1115000</v>
      </c>
    </row>
    <row r="83" spans="1:9" ht="60" x14ac:dyDescent="0.2">
      <c r="A83" s="3" t="s">
        <v>171</v>
      </c>
      <c r="B83" s="13" t="s">
        <v>77</v>
      </c>
      <c r="C83" s="14" t="s">
        <v>49</v>
      </c>
      <c r="D83" s="15">
        <v>0</v>
      </c>
      <c r="E83" s="38">
        <v>0</v>
      </c>
      <c r="F83" s="15">
        <v>0</v>
      </c>
      <c r="G83" s="15">
        <v>1500000</v>
      </c>
      <c r="H83" s="15">
        <v>1500000</v>
      </c>
      <c r="I83" s="15">
        <v>1115000</v>
      </c>
    </row>
    <row r="84" spans="1:9" ht="60" x14ac:dyDescent="0.2">
      <c r="A84" s="3" t="s">
        <v>172</v>
      </c>
      <c r="B84" s="13" t="s">
        <v>78</v>
      </c>
      <c r="C84" s="14" t="s">
        <v>49</v>
      </c>
      <c r="D84" s="15">
        <v>21000000</v>
      </c>
      <c r="E84" s="38">
        <v>1269828.3400000001</v>
      </c>
      <c r="F84" s="15">
        <v>1566600</v>
      </c>
      <c r="G84" s="15">
        <v>0</v>
      </c>
      <c r="H84" s="15">
        <v>0</v>
      </c>
      <c r="I84" s="15">
        <v>0</v>
      </c>
    </row>
    <row r="85" spans="1:9" ht="28.5" x14ac:dyDescent="0.2">
      <c r="A85" s="9" t="s">
        <v>220</v>
      </c>
      <c r="B85" s="10" t="s">
        <v>79</v>
      </c>
      <c r="C85" s="11" t="s">
        <v>0</v>
      </c>
      <c r="D85" s="12">
        <f>D86+D87+D88</f>
        <v>1054665</v>
      </c>
      <c r="E85" s="37">
        <f>E86+E87+E88</f>
        <v>1189870.26</v>
      </c>
      <c r="F85" s="37">
        <f t="shared" ref="F85:I85" si="26">F86+F87+F88</f>
        <v>1206400</v>
      </c>
      <c r="G85" s="37">
        <f t="shared" si="26"/>
        <v>560000</v>
      </c>
      <c r="H85" s="37">
        <f t="shared" si="26"/>
        <v>560000</v>
      </c>
      <c r="I85" s="37">
        <f t="shared" si="26"/>
        <v>510000</v>
      </c>
    </row>
    <row r="86" spans="1:9" ht="45" x14ac:dyDescent="0.2">
      <c r="A86" s="3" t="s">
        <v>173</v>
      </c>
      <c r="B86" s="13" t="s">
        <v>80</v>
      </c>
      <c r="C86" s="14" t="s">
        <v>49</v>
      </c>
      <c r="D86" s="15">
        <v>180580</v>
      </c>
      <c r="E86" s="38">
        <v>196515.82</v>
      </c>
      <c r="F86" s="15">
        <v>196400</v>
      </c>
      <c r="G86" s="15">
        <v>0</v>
      </c>
      <c r="H86" s="15">
        <v>0</v>
      </c>
      <c r="I86" s="15">
        <v>0</v>
      </c>
    </row>
    <row r="87" spans="1:9" ht="30" x14ac:dyDescent="0.2">
      <c r="A87" s="3" t="s">
        <v>174</v>
      </c>
      <c r="B87" s="13" t="s">
        <v>81</v>
      </c>
      <c r="C87" s="14" t="s">
        <v>49</v>
      </c>
      <c r="D87" s="15">
        <v>874085</v>
      </c>
      <c r="E87" s="38">
        <v>993354.44</v>
      </c>
      <c r="F87" s="15">
        <v>1010000</v>
      </c>
      <c r="G87" s="15">
        <v>0</v>
      </c>
      <c r="H87" s="15">
        <v>0</v>
      </c>
      <c r="I87" s="15">
        <v>0</v>
      </c>
    </row>
    <row r="88" spans="1:9" ht="30" x14ac:dyDescent="0.2">
      <c r="A88" s="3" t="s">
        <v>175</v>
      </c>
      <c r="B88" s="13" t="s">
        <v>82</v>
      </c>
      <c r="C88" s="14" t="s">
        <v>49</v>
      </c>
      <c r="D88" s="15">
        <v>0</v>
      </c>
      <c r="E88" s="38">
        <v>0</v>
      </c>
      <c r="F88" s="15">
        <v>0</v>
      </c>
      <c r="G88" s="15">
        <v>560000</v>
      </c>
      <c r="H88" s="15">
        <v>560000</v>
      </c>
      <c r="I88" s="15">
        <v>510000</v>
      </c>
    </row>
    <row r="89" spans="1:9" ht="45" customHeight="1" x14ac:dyDescent="0.2">
      <c r="A89" s="9" t="s">
        <v>221</v>
      </c>
      <c r="B89" s="10" t="s">
        <v>83</v>
      </c>
      <c r="C89" s="11" t="s">
        <v>0</v>
      </c>
      <c r="D89" s="12">
        <f>D90+D91+D92</f>
        <v>176735</v>
      </c>
      <c r="E89" s="37">
        <f>E90+E91+E92</f>
        <v>253361.3</v>
      </c>
      <c r="F89" s="37">
        <f t="shared" ref="F89:I89" si="27">F90+F91+F92</f>
        <v>260000</v>
      </c>
      <c r="G89" s="37">
        <f t="shared" si="27"/>
        <v>45200</v>
      </c>
      <c r="H89" s="37">
        <f t="shared" si="27"/>
        <v>45000</v>
      </c>
      <c r="I89" s="37">
        <f t="shared" si="27"/>
        <v>45000</v>
      </c>
    </row>
    <row r="90" spans="1:9" ht="60" x14ac:dyDescent="0.2">
      <c r="A90" s="3" t="s">
        <v>176</v>
      </c>
      <c r="B90" s="13" t="s">
        <v>84</v>
      </c>
      <c r="C90" s="14" t="s">
        <v>49</v>
      </c>
      <c r="D90" s="15">
        <v>56635</v>
      </c>
      <c r="E90" s="38">
        <v>97561.78</v>
      </c>
      <c r="F90" s="15">
        <v>105000</v>
      </c>
      <c r="G90" s="15">
        <v>0</v>
      </c>
      <c r="H90" s="15">
        <v>0</v>
      </c>
      <c r="I90" s="15">
        <v>0</v>
      </c>
    </row>
    <row r="91" spans="1:9" ht="51" customHeight="1" x14ac:dyDescent="0.2">
      <c r="A91" s="3" t="s">
        <v>177</v>
      </c>
      <c r="B91" s="13" t="s">
        <v>85</v>
      </c>
      <c r="C91" s="14" t="s">
        <v>49</v>
      </c>
      <c r="D91" s="15">
        <v>120100</v>
      </c>
      <c r="E91" s="38">
        <v>155799.51999999999</v>
      </c>
      <c r="F91" s="15">
        <v>155000</v>
      </c>
      <c r="G91" s="15">
        <v>0</v>
      </c>
      <c r="H91" s="15">
        <v>0</v>
      </c>
      <c r="I91" s="15">
        <v>0</v>
      </c>
    </row>
    <row r="92" spans="1:9" ht="45" x14ac:dyDescent="0.2">
      <c r="A92" s="3" t="s">
        <v>178</v>
      </c>
      <c r="B92" s="13" t="s">
        <v>86</v>
      </c>
      <c r="C92" s="14" t="s">
        <v>49</v>
      </c>
      <c r="D92" s="15">
        <v>0</v>
      </c>
      <c r="E92" s="38">
        <v>0</v>
      </c>
      <c r="F92" s="15">
        <v>0</v>
      </c>
      <c r="G92" s="15">
        <v>45200</v>
      </c>
      <c r="H92" s="15">
        <v>45000</v>
      </c>
      <c r="I92" s="15">
        <v>45000</v>
      </c>
    </row>
    <row r="93" spans="1:9" x14ac:dyDescent="0.2">
      <c r="A93" s="9" t="s">
        <v>222</v>
      </c>
      <c r="B93" s="10" t="s">
        <v>87</v>
      </c>
      <c r="C93" s="7" t="s">
        <v>0</v>
      </c>
      <c r="D93" s="8">
        <f>D94+D112+D114+D117</f>
        <v>1792606</v>
      </c>
      <c r="E93" s="36">
        <f>E94+E112+E114+E117</f>
        <v>3245494.32</v>
      </c>
      <c r="F93" s="36">
        <f t="shared" ref="F93:I93" si="28">F94+F112+F114+F117</f>
        <v>3867726</v>
      </c>
      <c r="G93" s="36">
        <f t="shared" si="28"/>
        <v>1895109</v>
      </c>
      <c r="H93" s="36">
        <f t="shared" si="28"/>
        <v>1895109</v>
      </c>
      <c r="I93" s="36">
        <f t="shared" si="28"/>
        <v>1895109</v>
      </c>
    </row>
    <row r="94" spans="1:9" ht="28.5" x14ac:dyDescent="0.2">
      <c r="A94" s="9" t="s">
        <v>223</v>
      </c>
      <c r="B94" s="10" t="s">
        <v>88</v>
      </c>
      <c r="C94" s="11" t="s">
        <v>0</v>
      </c>
      <c r="D94" s="12">
        <f>SUM(D95:D111)</f>
        <v>1302273</v>
      </c>
      <c r="E94" s="37">
        <f>SUM(E95:E111)</f>
        <v>1872376.71</v>
      </c>
      <c r="F94" s="37">
        <f t="shared" ref="F94:I94" si="29">SUM(F95:F111)</f>
        <v>2508092</v>
      </c>
      <c r="G94" s="37">
        <f t="shared" si="29"/>
        <v>1453109</v>
      </c>
      <c r="H94" s="37">
        <f t="shared" si="29"/>
        <v>1453109</v>
      </c>
      <c r="I94" s="37">
        <f t="shared" si="29"/>
        <v>1453109</v>
      </c>
    </row>
    <row r="95" spans="1:9" ht="47.25" customHeight="1" x14ac:dyDescent="0.2">
      <c r="A95" s="3" t="s">
        <v>224</v>
      </c>
      <c r="B95" s="13" t="s">
        <v>89</v>
      </c>
      <c r="C95" s="14" t="s">
        <v>90</v>
      </c>
      <c r="D95" s="15">
        <v>4000</v>
      </c>
      <c r="E95" s="38">
        <v>10532.28</v>
      </c>
      <c r="F95" s="27">
        <v>12000</v>
      </c>
      <c r="G95" s="27">
        <v>10000</v>
      </c>
      <c r="H95" s="15">
        <v>10000</v>
      </c>
      <c r="I95" s="15">
        <v>10000</v>
      </c>
    </row>
    <row r="96" spans="1:9" ht="47.25" customHeight="1" x14ac:dyDescent="0.2">
      <c r="A96" s="3" t="s">
        <v>225</v>
      </c>
      <c r="B96" s="13" t="s">
        <v>89</v>
      </c>
      <c r="C96" s="14" t="s">
        <v>91</v>
      </c>
      <c r="D96" s="15">
        <v>57212</v>
      </c>
      <c r="E96" s="39">
        <v>104009</v>
      </c>
      <c r="F96" s="29">
        <v>155572</v>
      </c>
      <c r="G96" s="30">
        <v>58627</v>
      </c>
      <c r="H96" s="26">
        <v>58627</v>
      </c>
      <c r="I96" s="15">
        <v>58627</v>
      </c>
    </row>
    <row r="97" spans="1:9" ht="60" x14ac:dyDescent="0.2">
      <c r="A97" s="3" t="s">
        <v>226</v>
      </c>
      <c r="B97" s="13" t="s">
        <v>92</v>
      </c>
      <c r="C97" s="14" t="s">
        <v>90</v>
      </c>
      <c r="D97" s="15">
        <v>6000</v>
      </c>
      <c r="E97" s="39">
        <v>15270.33</v>
      </c>
      <c r="F97" s="42">
        <v>17000</v>
      </c>
      <c r="G97" s="43">
        <v>15000</v>
      </c>
      <c r="H97" s="26">
        <v>15000</v>
      </c>
      <c r="I97" s="15">
        <v>15000</v>
      </c>
    </row>
    <row r="98" spans="1:9" ht="60" x14ac:dyDescent="0.2">
      <c r="A98" s="3" t="s">
        <v>227</v>
      </c>
      <c r="B98" s="13" t="s">
        <v>92</v>
      </c>
      <c r="C98" s="14" t="s">
        <v>91</v>
      </c>
      <c r="D98" s="15">
        <v>190321</v>
      </c>
      <c r="E98" s="38">
        <v>79604.73</v>
      </c>
      <c r="F98" s="28">
        <v>109000</v>
      </c>
      <c r="G98" s="28">
        <v>196709</v>
      </c>
      <c r="H98" s="15">
        <v>196709</v>
      </c>
      <c r="I98" s="15">
        <v>196709</v>
      </c>
    </row>
    <row r="99" spans="1:9" ht="60" x14ac:dyDescent="0.2">
      <c r="A99" s="3" t="s">
        <v>228</v>
      </c>
      <c r="B99" s="13" t="s">
        <v>93</v>
      </c>
      <c r="C99" s="14" t="s">
        <v>91</v>
      </c>
      <c r="D99" s="15">
        <v>35477</v>
      </c>
      <c r="E99" s="38">
        <v>12572.72</v>
      </c>
      <c r="F99" s="15">
        <v>13300</v>
      </c>
      <c r="G99" s="15">
        <v>38295</v>
      </c>
      <c r="H99" s="15">
        <v>38295</v>
      </c>
      <c r="I99" s="15">
        <v>38295</v>
      </c>
    </row>
    <row r="100" spans="1:9" ht="60" x14ac:dyDescent="0.2">
      <c r="A100" s="3" t="s">
        <v>229</v>
      </c>
      <c r="B100" s="13" t="s">
        <v>94</v>
      </c>
      <c r="C100" s="14" t="s">
        <v>91</v>
      </c>
      <c r="D100" s="15">
        <v>375486</v>
      </c>
      <c r="E100" s="38">
        <v>187000</v>
      </c>
      <c r="F100" s="15">
        <v>185000</v>
      </c>
      <c r="G100" s="15">
        <v>394911</v>
      </c>
      <c r="H100" s="15">
        <v>394911</v>
      </c>
      <c r="I100" s="15">
        <v>394911</v>
      </c>
    </row>
    <row r="101" spans="1:9" ht="60" x14ac:dyDescent="0.2">
      <c r="A101" s="3" t="s">
        <v>230</v>
      </c>
      <c r="B101" s="13" t="s">
        <v>95</v>
      </c>
      <c r="C101" s="14" t="s">
        <v>91</v>
      </c>
      <c r="D101" s="15">
        <v>8167</v>
      </c>
      <c r="E101" s="38">
        <v>0</v>
      </c>
      <c r="F101" s="15">
        <v>0</v>
      </c>
      <c r="G101" s="15">
        <v>5167</v>
      </c>
      <c r="H101" s="15">
        <v>5167</v>
      </c>
      <c r="I101" s="15">
        <v>5167</v>
      </c>
    </row>
    <row r="102" spans="1:9" ht="60" x14ac:dyDescent="0.2">
      <c r="A102" s="3" t="s">
        <v>265</v>
      </c>
      <c r="B102" s="13" t="s">
        <v>96</v>
      </c>
      <c r="C102" s="14" t="s">
        <v>91</v>
      </c>
      <c r="D102" s="15">
        <v>12500</v>
      </c>
      <c r="E102" s="38">
        <v>0</v>
      </c>
      <c r="F102" s="15">
        <v>10000</v>
      </c>
      <c r="G102" s="15">
        <v>13833</v>
      </c>
      <c r="H102" s="15">
        <v>13833</v>
      </c>
      <c r="I102" s="15">
        <v>13833</v>
      </c>
    </row>
    <row r="103" spans="1:9" ht="60" x14ac:dyDescent="0.2">
      <c r="A103" s="3" t="s">
        <v>231</v>
      </c>
      <c r="B103" s="13" t="s">
        <v>97</v>
      </c>
      <c r="C103" s="14" t="s">
        <v>98</v>
      </c>
      <c r="D103" s="15">
        <v>0</v>
      </c>
      <c r="E103" s="38">
        <v>285000</v>
      </c>
      <c r="F103" s="15">
        <v>285000</v>
      </c>
      <c r="G103" s="15">
        <v>50000</v>
      </c>
      <c r="H103" s="15">
        <v>50000</v>
      </c>
      <c r="I103" s="15">
        <v>50000</v>
      </c>
    </row>
    <row r="104" spans="1:9" ht="90" x14ac:dyDescent="0.2">
      <c r="A104" s="3" t="s">
        <v>232</v>
      </c>
      <c r="B104" s="13" t="s">
        <v>99</v>
      </c>
      <c r="C104" s="14" t="s">
        <v>91</v>
      </c>
      <c r="D104" s="15">
        <v>21204</v>
      </c>
      <c r="E104" s="38">
        <v>14100</v>
      </c>
      <c r="F104" s="15">
        <v>15800</v>
      </c>
      <c r="G104" s="15">
        <v>20333</v>
      </c>
      <c r="H104" s="15">
        <v>20333</v>
      </c>
      <c r="I104" s="15">
        <v>20333</v>
      </c>
    </row>
    <row r="105" spans="1:9" ht="60" x14ac:dyDescent="0.2">
      <c r="A105" s="3" t="s">
        <v>233</v>
      </c>
      <c r="B105" s="13" t="s">
        <v>100</v>
      </c>
      <c r="C105" s="14" t="s">
        <v>91</v>
      </c>
      <c r="D105" s="15">
        <v>15814</v>
      </c>
      <c r="E105" s="38">
        <v>11723.63</v>
      </c>
      <c r="F105" s="15">
        <v>19420</v>
      </c>
      <c r="G105" s="15">
        <v>16857</v>
      </c>
      <c r="H105" s="15">
        <v>16857</v>
      </c>
      <c r="I105" s="15">
        <v>16857</v>
      </c>
    </row>
    <row r="106" spans="1:9" ht="75" x14ac:dyDescent="0.2">
      <c r="A106" s="3" t="s">
        <v>234</v>
      </c>
      <c r="B106" s="13" t="s">
        <v>101</v>
      </c>
      <c r="C106" s="14" t="s">
        <v>91</v>
      </c>
      <c r="D106" s="15">
        <v>0</v>
      </c>
      <c r="E106" s="38">
        <v>0</v>
      </c>
      <c r="F106" s="15">
        <v>0</v>
      </c>
      <c r="G106" s="15">
        <v>11667</v>
      </c>
      <c r="H106" s="15">
        <v>11667</v>
      </c>
      <c r="I106" s="15">
        <v>11667</v>
      </c>
    </row>
    <row r="107" spans="1:9" ht="60" x14ac:dyDescent="0.2">
      <c r="A107" s="3" t="s">
        <v>235</v>
      </c>
      <c r="B107" s="13" t="s">
        <v>102</v>
      </c>
      <c r="C107" s="14" t="s">
        <v>91</v>
      </c>
      <c r="D107" s="15">
        <v>140549</v>
      </c>
      <c r="E107" s="38">
        <v>69136.44</v>
      </c>
      <c r="F107" s="15">
        <v>117000</v>
      </c>
      <c r="G107" s="15">
        <v>150806</v>
      </c>
      <c r="H107" s="15">
        <v>150806</v>
      </c>
      <c r="I107" s="15">
        <v>150806</v>
      </c>
    </row>
    <row r="108" spans="1:9" ht="60" x14ac:dyDescent="0.2">
      <c r="A108" s="3" t="s">
        <v>236</v>
      </c>
      <c r="B108" s="13" t="s">
        <v>103</v>
      </c>
      <c r="C108" s="14" t="s">
        <v>98</v>
      </c>
      <c r="D108" s="15">
        <v>0</v>
      </c>
      <c r="E108" s="38">
        <v>50000</v>
      </c>
      <c r="F108" s="15">
        <v>50000</v>
      </c>
      <c r="G108" s="15">
        <v>50000</v>
      </c>
      <c r="H108" s="15">
        <v>50000</v>
      </c>
      <c r="I108" s="15">
        <v>50000</v>
      </c>
    </row>
    <row r="109" spans="1:9" ht="60" x14ac:dyDescent="0.2">
      <c r="A109" s="3" t="s">
        <v>237</v>
      </c>
      <c r="B109" s="13" t="s">
        <v>104</v>
      </c>
      <c r="C109" s="14" t="s">
        <v>90</v>
      </c>
      <c r="D109" s="15">
        <v>8000</v>
      </c>
      <c r="E109" s="38">
        <v>10509.1</v>
      </c>
      <c r="F109" s="15">
        <v>9000</v>
      </c>
      <c r="G109" s="15">
        <v>5000</v>
      </c>
      <c r="H109" s="15">
        <v>5000</v>
      </c>
      <c r="I109" s="15">
        <v>5000</v>
      </c>
    </row>
    <row r="110" spans="1:9" ht="60" customHeight="1" x14ac:dyDescent="0.2">
      <c r="A110" s="3" t="s">
        <v>284</v>
      </c>
      <c r="B110" s="13" t="s">
        <v>283</v>
      </c>
      <c r="C110" s="14" t="s">
        <v>90</v>
      </c>
      <c r="D110" s="15"/>
      <c r="E110" s="38">
        <v>500</v>
      </c>
      <c r="F110" s="15">
        <v>0</v>
      </c>
      <c r="G110" s="15">
        <v>0</v>
      </c>
      <c r="H110" s="15">
        <v>0</v>
      </c>
      <c r="I110" s="15">
        <v>0</v>
      </c>
    </row>
    <row r="111" spans="1:9" ht="60" x14ac:dyDescent="0.2">
      <c r="A111" s="3" t="s">
        <v>238</v>
      </c>
      <c r="B111" s="13" t="s">
        <v>104</v>
      </c>
      <c r="C111" s="14" t="s">
        <v>91</v>
      </c>
      <c r="D111" s="15">
        <v>427543</v>
      </c>
      <c r="E111" s="38">
        <v>1022418.48</v>
      </c>
      <c r="F111" s="15">
        <v>1510000</v>
      </c>
      <c r="G111" s="15">
        <v>415904</v>
      </c>
      <c r="H111" s="15">
        <v>415904</v>
      </c>
      <c r="I111" s="15">
        <v>415904</v>
      </c>
    </row>
    <row r="112" spans="1:9" ht="71.25" x14ac:dyDescent="0.2">
      <c r="A112" s="9" t="s">
        <v>239</v>
      </c>
      <c r="B112" s="10" t="s">
        <v>105</v>
      </c>
      <c r="C112" s="11" t="s">
        <v>0</v>
      </c>
      <c r="D112" s="12">
        <f>D113</f>
        <v>148333</v>
      </c>
      <c r="E112" s="37">
        <f>E113</f>
        <v>10000</v>
      </c>
      <c r="F112" s="37">
        <f t="shared" ref="F112:I112" si="30">F113</f>
        <v>0</v>
      </c>
      <c r="G112" s="37">
        <f t="shared" si="30"/>
        <v>150000</v>
      </c>
      <c r="H112" s="37">
        <f t="shared" si="30"/>
        <v>150000</v>
      </c>
      <c r="I112" s="37">
        <f t="shared" si="30"/>
        <v>150000</v>
      </c>
    </row>
    <row r="113" spans="1:9" ht="90" x14ac:dyDescent="0.2">
      <c r="A113" s="3" t="s">
        <v>240</v>
      </c>
      <c r="B113" s="13" t="s">
        <v>106</v>
      </c>
      <c r="C113" s="14" t="s">
        <v>91</v>
      </c>
      <c r="D113" s="15">
        <v>148333</v>
      </c>
      <c r="E113" s="38">
        <v>10000</v>
      </c>
      <c r="F113" s="15">
        <v>0</v>
      </c>
      <c r="G113" s="15">
        <v>150000</v>
      </c>
      <c r="H113" s="15">
        <v>150000</v>
      </c>
      <c r="I113" s="15">
        <v>150000</v>
      </c>
    </row>
    <row r="114" spans="1:9" x14ac:dyDescent="0.2">
      <c r="A114" s="9" t="s">
        <v>241</v>
      </c>
      <c r="B114" s="10" t="s">
        <v>107</v>
      </c>
      <c r="C114" s="11" t="s">
        <v>0</v>
      </c>
      <c r="D114" s="12">
        <f>D115+D116</f>
        <v>50000</v>
      </c>
      <c r="E114" s="37">
        <f>E115+E116</f>
        <v>69305.14</v>
      </c>
      <c r="F114" s="37">
        <f t="shared" ref="F114:I114" si="31">F115+F116</f>
        <v>65822</v>
      </c>
      <c r="G114" s="37">
        <f t="shared" si="31"/>
        <v>0</v>
      </c>
      <c r="H114" s="37">
        <f t="shared" si="31"/>
        <v>0</v>
      </c>
      <c r="I114" s="37">
        <f t="shared" si="31"/>
        <v>0</v>
      </c>
    </row>
    <row r="115" spans="1:9" ht="90" x14ac:dyDescent="0.2">
      <c r="A115" s="3" t="s">
        <v>285</v>
      </c>
      <c r="B115" s="13" t="s">
        <v>286</v>
      </c>
      <c r="C115" s="14" t="s">
        <v>287</v>
      </c>
      <c r="D115" s="15">
        <v>0</v>
      </c>
      <c r="E115" s="38">
        <v>3282.69</v>
      </c>
      <c r="F115" s="15">
        <v>0</v>
      </c>
      <c r="G115" s="15">
        <v>0</v>
      </c>
      <c r="H115" s="15">
        <v>0</v>
      </c>
      <c r="I115" s="15">
        <v>0</v>
      </c>
    </row>
    <row r="116" spans="1:9" ht="45" x14ac:dyDescent="0.2">
      <c r="A116" s="3" t="s">
        <v>242</v>
      </c>
      <c r="B116" s="13" t="s">
        <v>108</v>
      </c>
      <c r="C116" s="14" t="s">
        <v>61</v>
      </c>
      <c r="D116" s="15">
        <v>50000</v>
      </c>
      <c r="E116" s="38">
        <v>66022.45</v>
      </c>
      <c r="F116" s="15">
        <v>65822</v>
      </c>
      <c r="G116" s="15">
        <v>0</v>
      </c>
      <c r="H116" s="15">
        <v>0</v>
      </c>
      <c r="I116" s="15">
        <v>0</v>
      </c>
    </row>
    <row r="117" spans="1:9" x14ac:dyDescent="0.2">
      <c r="A117" s="9" t="s">
        <v>243</v>
      </c>
      <c r="B117" s="10" t="s">
        <v>109</v>
      </c>
      <c r="C117" s="11" t="s">
        <v>0</v>
      </c>
      <c r="D117" s="12">
        <f>D118+D119</f>
        <v>292000</v>
      </c>
      <c r="E117" s="37">
        <f>E118+E119</f>
        <v>1293812.47</v>
      </c>
      <c r="F117" s="37">
        <f t="shared" ref="F117:I117" si="32">F118+F119</f>
        <v>1293812</v>
      </c>
      <c r="G117" s="37">
        <f t="shared" si="32"/>
        <v>292000</v>
      </c>
      <c r="H117" s="37">
        <f t="shared" si="32"/>
        <v>292000</v>
      </c>
      <c r="I117" s="37">
        <f t="shared" si="32"/>
        <v>292000</v>
      </c>
    </row>
    <row r="118" spans="1:9" ht="105" x14ac:dyDescent="0.2">
      <c r="A118" s="3" t="s">
        <v>244</v>
      </c>
      <c r="B118" s="13" t="s">
        <v>110</v>
      </c>
      <c r="C118" s="14" t="s">
        <v>61</v>
      </c>
      <c r="D118" s="15">
        <v>292000</v>
      </c>
      <c r="E118" s="38">
        <v>554437.47</v>
      </c>
      <c r="F118" s="15">
        <v>554437</v>
      </c>
      <c r="G118" s="15">
        <v>292000</v>
      </c>
      <c r="H118" s="15">
        <v>292000</v>
      </c>
      <c r="I118" s="15">
        <v>292000</v>
      </c>
    </row>
    <row r="119" spans="1:9" ht="60" x14ac:dyDescent="0.2">
      <c r="A119" s="3" t="s">
        <v>245</v>
      </c>
      <c r="B119" s="13" t="s">
        <v>111</v>
      </c>
      <c r="C119" s="14" t="s">
        <v>69</v>
      </c>
      <c r="D119" s="15">
        <v>0</v>
      </c>
      <c r="E119" s="38">
        <v>739375</v>
      </c>
      <c r="F119" s="15">
        <v>739375</v>
      </c>
      <c r="G119" s="15">
        <v>0</v>
      </c>
      <c r="H119" s="15">
        <v>0</v>
      </c>
      <c r="I119" s="15">
        <v>0</v>
      </c>
    </row>
    <row r="120" spans="1:9" x14ac:dyDescent="0.2">
      <c r="A120" s="9" t="s">
        <v>246</v>
      </c>
      <c r="B120" s="10" t="s">
        <v>112</v>
      </c>
      <c r="C120" s="7" t="s">
        <v>0</v>
      </c>
      <c r="D120" s="8">
        <f>D121+D123+D125</f>
        <v>24000</v>
      </c>
      <c r="E120" s="36">
        <f>E121+E123+E125</f>
        <v>13800</v>
      </c>
      <c r="F120" s="36">
        <f t="shared" ref="F120:I120" si="33">F121+F123+F125</f>
        <v>24000</v>
      </c>
      <c r="G120" s="36">
        <f t="shared" si="33"/>
        <v>480540</v>
      </c>
      <c r="H120" s="36">
        <f t="shared" si="33"/>
        <v>453440</v>
      </c>
      <c r="I120" s="36">
        <f t="shared" si="33"/>
        <v>453440</v>
      </c>
    </row>
    <row r="121" spans="1:9" x14ac:dyDescent="0.2">
      <c r="A121" s="9" t="s">
        <v>247</v>
      </c>
      <c r="B121" s="10" t="s">
        <v>113</v>
      </c>
      <c r="C121" s="11" t="s">
        <v>0</v>
      </c>
      <c r="D121" s="12">
        <f>D122</f>
        <v>0</v>
      </c>
      <c r="E121" s="37">
        <f>E122</f>
        <v>0</v>
      </c>
      <c r="F121" s="37">
        <f t="shared" ref="F121:I121" si="34">F122</f>
        <v>0</v>
      </c>
      <c r="G121" s="37">
        <f t="shared" si="34"/>
        <v>480540</v>
      </c>
      <c r="H121" s="37">
        <f t="shared" si="34"/>
        <v>453440</v>
      </c>
      <c r="I121" s="37">
        <f t="shared" si="34"/>
        <v>453440</v>
      </c>
    </row>
    <row r="122" spans="1:9" ht="30" x14ac:dyDescent="0.2">
      <c r="A122" s="3" t="s">
        <v>179</v>
      </c>
      <c r="B122" s="13" t="s">
        <v>114</v>
      </c>
      <c r="C122" s="14" t="s">
        <v>49</v>
      </c>
      <c r="D122" s="15">
        <v>0</v>
      </c>
      <c r="E122" s="38">
        <v>0</v>
      </c>
      <c r="F122" s="15">
        <v>0</v>
      </c>
      <c r="G122" s="15">
        <v>480540</v>
      </c>
      <c r="H122" s="15">
        <v>453440</v>
      </c>
      <c r="I122" s="15">
        <v>453440</v>
      </c>
    </row>
    <row r="123" spans="1:9" x14ac:dyDescent="0.2">
      <c r="A123" s="9" t="s">
        <v>291</v>
      </c>
      <c r="B123" s="10" t="s">
        <v>288</v>
      </c>
      <c r="C123" s="11"/>
      <c r="D123" s="12">
        <f>D124</f>
        <v>0</v>
      </c>
      <c r="E123" s="37">
        <f>E124</f>
        <v>-10200</v>
      </c>
      <c r="F123" s="37">
        <f t="shared" ref="F123:I123" si="35">F124</f>
        <v>0</v>
      </c>
      <c r="G123" s="37">
        <f t="shared" si="35"/>
        <v>0</v>
      </c>
      <c r="H123" s="37">
        <f t="shared" si="35"/>
        <v>0</v>
      </c>
      <c r="I123" s="37">
        <f t="shared" si="35"/>
        <v>0</v>
      </c>
    </row>
    <row r="124" spans="1:9" x14ac:dyDescent="0.2">
      <c r="A124" s="3" t="s">
        <v>289</v>
      </c>
      <c r="B124" s="13" t="s">
        <v>290</v>
      </c>
      <c r="C124" s="14"/>
      <c r="D124" s="15"/>
      <c r="E124" s="38">
        <v>-10200</v>
      </c>
      <c r="F124" s="15">
        <v>0</v>
      </c>
      <c r="G124" s="15">
        <v>0</v>
      </c>
      <c r="H124" s="15">
        <v>0</v>
      </c>
      <c r="I124" s="15">
        <v>0</v>
      </c>
    </row>
    <row r="125" spans="1:9" x14ac:dyDescent="0.2">
      <c r="A125" s="9" t="s">
        <v>248</v>
      </c>
      <c r="B125" s="10" t="s">
        <v>115</v>
      </c>
      <c r="C125" s="11" t="s">
        <v>0</v>
      </c>
      <c r="D125" s="12">
        <f>D126</f>
        <v>24000</v>
      </c>
      <c r="E125" s="37">
        <f>E126</f>
        <v>24000</v>
      </c>
      <c r="F125" s="37">
        <f t="shared" ref="F125:I125" si="36">F126</f>
        <v>24000</v>
      </c>
      <c r="G125" s="37">
        <f t="shared" si="36"/>
        <v>0</v>
      </c>
      <c r="H125" s="37">
        <f t="shared" si="36"/>
        <v>0</v>
      </c>
      <c r="I125" s="37">
        <f t="shared" si="36"/>
        <v>0</v>
      </c>
    </row>
    <row r="126" spans="1:9" ht="18.75" customHeight="1" x14ac:dyDescent="0.2">
      <c r="A126" s="3" t="s">
        <v>249</v>
      </c>
      <c r="B126" s="13" t="s">
        <v>116</v>
      </c>
      <c r="C126" s="14" t="s">
        <v>117</v>
      </c>
      <c r="D126" s="15">
        <v>24000</v>
      </c>
      <c r="E126" s="38">
        <v>24000</v>
      </c>
      <c r="F126" s="15">
        <v>24000</v>
      </c>
      <c r="G126" s="15">
        <v>0</v>
      </c>
      <c r="H126" s="15">
        <v>0</v>
      </c>
      <c r="I126" s="15">
        <v>0</v>
      </c>
    </row>
    <row r="127" spans="1:9" x14ac:dyDescent="0.2">
      <c r="A127" s="5" t="s">
        <v>250</v>
      </c>
      <c r="B127" s="6" t="s">
        <v>118</v>
      </c>
      <c r="C127" s="7" t="s">
        <v>0</v>
      </c>
      <c r="D127" s="8">
        <f>D128+D177+D181+D185+D188+D193</f>
        <v>710911105.21000004</v>
      </c>
      <c r="E127" s="36">
        <f>E128+E177+E181+E185+E188+E193</f>
        <v>529272502.4799999</v>
      </c>
      <c r="F127" s="36">
        <f>F128+F177+F181+F185+F188+F193</f>
        <v>710911105.21000004</v>
      </c>
      <c r="G127" s="36">
        <f t="shared" ref="G127:I127" si="37">G128+G177+G181+G185+G188+G193</f>
        <v>514658076.93000001</v>
      </c>
      <c r="H127" s="36">
        <f t="shared" si="37"/>
        <v>423865876.34000003</v>
      </c>
      <c r="I127" s="36">
        <f t="shared" si="37"/>
        <v>423695105.05000001</v>
      </c>
    </row>
    <row r="128" spans="1:9" ht="28.5" x14ac:dyDescent="0.2">
      <c r="A128" s="9" t="s">
        <v>251</v>
      </c>
      <c r="B128" s="10" t="s">
        <v>119</v>
      </c>
      <c r="C128" s="7" t="s">
        <v>0</v>
      </c>
      <c r="D128" s="8">
        <f>D129+D135+D150+D167</f>
        <v>710903805.21000004</v>
      </c>
      <c r="E128" s="36">
        <f>E129+E135+E150+E167</f>
        <v>540831955.5999999</v>
      </c>
      <c r="F128" s="36">
        <f>F129+F135+F150+F167</f>
        <v>710903805.21000004</v>
      </c>
      <c r="G128" s="36">
        <f t="shared" ref="G128:I128" si="38">G129+G135+G150+G167</f>
        <v>514658076.93000001</v>
      </c>
      <c r="H128" s="36">
        <f t="shared" si="38"/>
        <v>423865876.34000003</v>
      </c>
      <c r="I128" s="36">
        <f t="shared" si="38"/>
        <v>423695105.05000001</v>
      </c>
    </row>
    <row r="129" spans="1:9" x14ac:dyDescent="0.2">
      <c r="A129" s="9" t="s">
        <v>252</v>
      </c>
      <c r="B129" s="10" t="s">
        <v>120</v>
      </c>
      <c r="C129" s="11" t="s">
        <v>0</v>
      </c>
      <c r="D129" s="12">
        <f>SUM(D130:D134)</f>
        <v>55741530.420000002</v>
      </c>
      <c r="E129" s="37">
        <f>SUM(E130:E134)</f>
        <v>47221697.019999996</v>
      </c>
      <c r="F129" s="37">
        <f t="shared" ref="F129:I129" si="39">SUM(F130:F134)</f>
        <v>55741530.420000002</v>
      </c>
      <c r="G129" s="37">
        <f t="shared" si="39"/>
        <v>89592700</v>
      </c>
      <c r="H129" s="37">
        <f t="shared" si="39"/>
        <v>140500</v>
      </c>
      <c r="I129" s="37">
        <f t="shared" si="39"/>
        <v>225500</v>
      </c>
    </row>
    <row r="130" spans="1:9" ht="30" x14ac:dyDescent="0.2">
      <c r="A130" s="3" t="s">
        <v>292</v>
      </c>
      <c r="B130" s="13" t="s">
        <v>293</v>
      </c>
      <c r="C130" s="14" t="s">
        <v>55</v>
      </c>
      <c r="D130" s="15">
        <v>4622530.42</v>
      </c>
      <c r="E130" s="38">
        <v>4622530.42</v>
      </c>
      <c r="F130" s="15">
        <v>4622530.42</v>
      </c>
      <c r="G130" s="15">
        <v>0</v>
      </c>
      <c r="H130" s="15">
        <v>0</v>
      </c>
      <c r="I130" s="15">
        <v>0</v>
      </c>
    </row>
    <row r="131" spans="1:9" ht="30" x14ac:dyDescent="0.2">
      <c r="A131" s="3" t="s">
        <v>294</v>
      </c>
      <c r="B131" s="13" t="s">
        <v>295</v>
      </c>
      <c r="C131" s="14" t="s">
        <v>122</v>
      </c>
      <c r="D131" s="15">
        <v>7600</v>
      </c>
      <c r="E131" s="38">
        <v>6333.3</v>
      </c>
      <c r="F131" s="15">
        <v>7600</v>
      </c>
      <c r="G131" s="15">
        <v>0</v>
      </c>
      <c r="H131" s="15">
        <v>0</v>
      </c>
      <c r="I131" s="15">
        <v>0</v>
      </c>
    </row>
    <row r="132" spans="1:9" ht="30" x14ac:dyDescent="0.2">
      <c r="A132" s="3" t="s">
        <v>296</v>
      </c>
      <c r="B132" s="13" t="s">
        <v>297</v>
      </c>
      <c r="C132" s="14" t="s">
        <v>122</v>
      </c>
      <c r="D132" s="15">
        <v>51111400</v>
      </c>
      <c r="E132" s="38">
        <v>42592833.299999997</v>
      </c>
      <c r="F132" s="15">
        <v>51111400</v>
      </c>
      <c r="G132" s="15">
        <v>0</v>
      </c>
      <c r="H132" s="15">
        <v>0</v>
      </c>
      <c r="I132" s="15">
        <v>0</v>
      </c>
    </row>
    <row r="133" spans="1:9" ht="30" x14ac:dyDescent="0.2">
      <c r="A133" s="3" t="s">
        <v>253</v>
      </c>
      <c r="B133" s="13" t="s">
        <v>121</v>
      </c>
      <c r="C133" s="14" t="s">
        <v>122</v>
      </c>
      <c r="D133" s="15">
        <v>0</v>
      </c>
      <c r="E133" s="38">
        <v>0</v>
      </c>
      <c r="F133" s="15">
        <v>0</v>
      </c>
      <c r="G133" s="15">
        <v>48400</v>
      </c>
      <c r="H133" s="15">
        <v>140500</v>
      </c>
      <c r="I133" s="15">
        <v>225500</v>
      </c>
    </row>
    <row r="134" spans="1:9" ht="30" x14ac:dyDescent="0.2">
      <c r="A134" s="3" t="s">
        <v>254</v>
      </c>
      <c r="B134" s="13" t="s">
        <v>123</v>
      </c>
      <c r="C134" s="14" t="s">
        <v>122</v>
      </c>
      <c r="D134" s="15">
        <v>0</v>
      </c>
      <c r="E134" s="38">
        <v>0</v>
      </c>
      <c r="F134" s="15">
        <v>0</v>
      </c>
      <c r="G134" s="15">
        <v>89544300</v>
      </c>
      <c r="H134" s="15">
        <v>0</v>
      </c>
      <c r="I134" s="15">
        <v>0</v>
      </c>
    </row>
    <row r="135" spans="1:9" ht="28.5" x14ac:dyDescent="0.2">
      <c r="A135" s="9" t="s">
        <v>255</v>
      </c>
      <c r="B135" s="10" t="s">
        <v>124</v>
      </c>
      <c r="C135" s="11" t="s">
        <v>0</v>
      </c>
      <c r="D135" s="12">
        <f>SUM(D136:D149)</f>
        <v>238616822.22</v>
      </c>
      <c r="E135" s="37">
        <f>SUM(E136:E149)</f>
        <v>173942823.38</v>
      </c>
      <c r="F135" s="37">
        <f t="shared" ref="F135:I135" si="40">SUM(F136:F149)</f>
        <v>238616822.22</v>
      </c>
      <c r="G135" s="37">
        <f t="shared" si="40"/>
        <v>134738436.87</v>
      </c>
      <c r="H135" s="37">
        <f t="shared" si="40"/>
        <v>136325814.98000002</v>
      </c>
      <c r="I135" s="37">
        <f t="shared" si="40"/>
        <v>136070043.69</v>
      </c>
    </row>
    <row r="136" spans="1:9" ht="30" x14ac:dyDescent="0.2">
      <c r="A136" s="3" t="s">
        <v>298</v>
      </c>
      <c r="B136" s="13" t="s">
        <v>299</v>
      </c>
      <c r="C136" s="14" t="s">
        <v>55</v>
      </c>
      <c r="D136" s="15">
        <v>4996295</v>
      </c>
      <c r="E136" s="38">
        <v>0</v>
      </c>
      <c r="F136" s="15">
        <v>4996295</v>
      </c>
      <c r="G136" s="15">
        <v>0</v>
      </c>
      <c r="H136" s="15">
        <v>0</v>
      </c>
      <c r="I136" s="15">
        <v>0</v>
      </c>
    </row>
    <row r="137" spans="1:9" ht="30" x14ac:dyDescent="0.2">
      <c r="A137" s="3" t="s">
        <v>300</v>
      </c>
      <c r="B137" s="13" t="s">
        <v>301</v>
      </c>
      <c r="C137" s="14" t="s">
        <v>117</v>
      </c>
      <c r="D137" s="15">
        <v>867606.4</v>
      </c>
      <c r="E137" s="38">
        <v>867606.4</v>
      </c>
      <c r="F137" s="15">
        <v>867606.4</v>
      </c>
      <c r="G137" s="15">
        <v>0</v>
      </c>
      <c r="H137" s="15">
        <v>0</v>
      </c>
      <c r="I137" s="15">
        <v>0</v>
      </c>
    </row>
    <row r="138" spans="1:9" ht="30" x14ac:dyDescent="0.2">
      <c r="A138" s="3" t="s">
        <v>302</v>
      </c>
      <c r="B138" s="13" t="s">
        <v>303</v>
      </c>
      <c r="C138" s="14" t="s">
        <v>117</v>
      </c>
      <c r="D138" s="15">
        <v>49091131.140000001</v>
      </c>
      <c r="E138" s="38">
        <v>46152939.469999999</v>
      </c>
      <c r="F138" s="15">
        <v>49091131.140000001</v>
      </c>
      <c r="G138" s="15">
        <v>0</v>
      </c>
      <c r="H138" s="15">
        <v>0</v>
      </c>
      <c r="I138" s="15">
        <v>0</v>
      </c>
    </row>
    <row r="139" spans="1:9" ht="30" x14ac:dyDescent="0.2">
      <c r="A139" s="3" t="s">
        <v>304</v>
      </c>
      <c r="B139" s="13" t="s">
        <v>305</v>
      </c>
      <c r="C139" s="14" t="s">
        <v>117</v>
      </c>
      <c r="D139" s="15">
        <v>57654842.520000003</v>
      </c>
      <c r="E139" s="38">
        <v>42665175.469999999</v>
      </c>
      <c r="F139" s="15">
        <v>57654842.520000003</v>
      </c>
      <c r="G139" s="15">
        <v>0</v>
      </c>
      <c r="H139" s="15">
        <v>0</v>
      </c>
      <c r="I139" s="15">
        <v>0</v>
      </c>
    </row>
    <row r="140" spans="1:9" ht="30" x14ac:dyDescent="0.2">
      <c r="A140" s="3" t="s">
        <v>306</v>
      </c>
      <c r="B140" s="13" t="s">
        <v>305</v>
      </c>
      <c r="C140" s="14" t="s">
        <v>117</v>
      </c>
      <c r="D140" s="15">
        <v>24931043.16</v>
      </c>
      <c r="E140" s="38">
        <v>21341570.699999999</v>
      </c>
      <c r="F140" s="15">
        <v>24931043.16</v>
      </c>
      <c r="G140" s="15">
        <v>0</v>
      </c>
      <c r="H140" s="15">
        <v>0</v>
      </c>
      <c r="I140" s="15">
        <v>0</v>
      </c>
    </row>
    <row r="141" spans="1:9" ht="45" x14ac:dyDescent="0.2">
      <c r="A141" s="3" t="s">
        <v>307</v>
      </c>
      <c r="B141" s="13" t="s">
        <v>308</v>
      </c>
      <c r="C141" s="14" t="s">
        <v>128</v>
      </c>
      <c r="D141" s="15">
        <v>1717579</v>
      </c>
      <c r="E141" s="38">
        <v>1717579</v>
      </c>
      <c r="F141" s="15">
        <v>1717579</v>
      </c>
      <c r="G141" s="15">
        <v>0</v>
      </c>
      <c r="H141" s="15">
        <v>0</v>
      </c>
      <c r="I141" s="15">
        <v>0</v>
      </c>
    </row>
    <row r="142" spans="1:9" ht="60" x14ac:dyDescent="0.2">
      <c r="A142" s="3" t="s">
        <v>309</v>
      </c>
      <c r="B142" s="13" t="s">
        <v>310</v>
      </c>
      <c r="C142" s="14" t="s">
        <v>128</v>
      </c>
      <c r="D142" s="15">
        <v>921000</v>
      </c>
      <c r="E142" s="38">
        <v>921000</v>
      </c>
      <c r="F142" s="15">
        <v>921000</v>
      </c>
      <c r="G142" s="15">
        <v>0</v>
      </c>
      <c r="H142" s="15">
        <v>0</v>
      </c>
      <c r="I142" s="15">
        <v>0</v>
      </c>
    </row>
    <row r="143" spans="1:9" ht="45" x14ac:dyDescent="0.2">
      <c r="A143" s="3" t="s">
        <v>311</v>
      </c>
      <c r="B143" s="13" t="s">
        <v>312</v>
      </c>
      <c r="C143" s="14" t="s">
        <v>128</v>
      </c>
      <c r="D143" s="15">
        <v>9308600</v>
      </c>
      <c r="E143" s="38">
        <v>6900000</v>
      </c>
      <c r="F143" s="15">
        <v>9308600</v>
      </c>
      <c r="G143" s="15">
        <v>0</v>
      </c>
      <c r="H143" s="15">
        <v>0</v>
      </c>
      <c r="I143" s="15">
        <v>0</v>
      </c>
    </row>
    <row r="144" spans="1:9" ht="30" x14ac:dyDescent="0.2">
      <c r="A144" s="3" t="s">
        <v>313</v>
      </c>
      <c r="B144" s="13" t="s">
        <v>305</v>
      </c>
      <c r="C144" s="14" t="s">
        <v>128</v>
      </c>
      <c r="D144" s="15">
        <v>3667200</v>
      </c>
      <c r="E144" s="38">
        <v>3667200</v>
      </c>
      <c r="F144" s="15">
        <v>3667200</v>
      </c>
      <c r="G144" s="15">
        <v>0</v>
      </c>
      <c r="H144" s="15">
        <v>0</v>
      </c>
      <c r="I144" s="15">
        <v>0</v>
      </c>
    </row>
    <row r="145" spans="1:9" ht="30" x14ac:dyDescent="0.2">
      <c r="A145" s="3" t="s">
        <v>314</v>
      </c>
      <c r="B145" s="13" t="s">
        <v>305</v>
      </c>
      <c r="C145" s="14" t="s">
        <v>122</v>
      </c>
      <c r="D145" s="15">
        <v>85461525</v>
      </c>
      <c r="E145" s="38">
        <v>49709752.340000004</v>
      </c>
      <c r="F145" s="15">
        <v>85461525</v>
      </c>
      <c r="G145" s="15">
        <v>0</v>
      </c>
      <c r="H145" s="15">
        <v>0</v>
      </c>
      <c r="I145" s="15">
        <v>0</v>
      </c>
    </row>
    <row r="146" spans="1:9" ht="30" x14ac:dyDescent="0.2">
      <c r="A146" s="3" t="s">
        <v>256</v>
      </c>
      <c r="B146" s="13" t="s">
        <v>125</v>
      </c>
      <c r="C146" s="14" t="s">
        <v>55</v>
      </c>
      <c r="D146" s="15">
        <v>0</v>
      </c>
      <c r="E146" s="38">
        <v>0</v>
      </c>
      <c r="F146" s="15">
        <v>0</v>
      </c>
      <c r="G146" s="15">
        <v>3041032</v>
      </c>
      <c r="H146" s="15">
        <v>3041032</v>
      </c>
      <c r="I146" s="15">
        <v>3041032</v>
      </c>
    </row>
    <row r="147" spans="1:9" ht="30" x14ac:dyDescent="0.2">
      <c r="A147" s="3" t="s">
        <v>257</v>
      </c>
      <c r="B147" s="13" t="s">
        <v>125</v>
      </c>
      <c r="C147" s="14" t="s">
        <v>117</v>
      </c>
      <c r="D147" s="15">
        <v>0</v>
      </c>
      <c r="E147" s="38">
        <v>0</v>
      </c>
      <c r="F147" s="15">
        <v>0</v>
      </c>
      <c r="G147" s="15">
        <v>43020000</v>
      </c>
      <c r="H147" s="15">
        <v>43020000</v>
      </c>
      <c r="I147" s="15">
        <v>43020000</v>
      </c>
    </row>
    <row r="148" spans="1:9" ht="30" x14ac:dyDescent="0.2">
      <c r="A148" s="3" t="s">
        <v>180</v>
      </c>
      <c r="B148" s="13" t="s">
        <v>125</v>
      </c>
      <c r="C148" s="14" t="s">
        <v>49</v>
      </c>
      <c r="D148" s="15">
        <v>0</v>
      </c>
      <c r="E148" s="38">
        <v>0</v>
      </c>
      <c r="F148" s="15">
        <v>0</v>
      </c>
      <c r="G148" s="15">
        <v>19541918.870000001</v>
      </c>
      <c r="H148" s="15">
        <v>21085880.98</v>
      </c>
      <c r="I148" s="15">
        <v>20830109.690000001</v>
      </c>
    </row>
    <row r="149" spans="1:9" ht="30" x14ac:dyDescent="0.2">
      <c r="A149" s="3" t="s">
        <v>258</v>
      </c>
      <c r="B149" s="13" t="s">
        <v>125</v>
      </c>
      <c r="C149" s="14" t="s">
        <v>122</v>
      </c>
      <c r="D149" s="15">
        <v>0</v>
      </c>
      <c r="E149" s="38">
        <v>0</v>
      </c>
      <c r="F149" s="15">
        <v>0</v>
      </c>
      <c r="G149" s="15">
        <v>69135486</v>
      </c>
      <c r="H149" s="15">
        <v>69178902</v>
      </c>
      <c r="I149" s="15">
        <v>69178902</v>
      </c>
    </row>
    <row r="150" spans="1:9" x14ac:dyDescent="0.2">
      <c r="A150" s="9" t="s">
        <v>259</v>
      </c>
      <c r="B150" s="10" t="s">
        <v>126</v>
      </c>
      <c r="C150" s="11" t="s">
        <v>0</v>
      </c>
      <c r="D150" s="12">
        <f>SUM(D151:D166)</f>
        <v>328275695.38999999</v>
      </c>
      <c r="E150" s="37">
        <f>SUM(E151:E166)</f>
        <v>250442839.19999999</v>
      </c>
      <c r="F150" s="37">
        <f t="shared" ref="F150:I150" si="41">SUM(F151:F166)</f>
        <v>328275695.38999999</v>
      </c>
      <c r="G150" s="37">
        <f t="shared" si="41"/>
        <v>286874428.36000001</v>
      </c>
      <c r="H150" s="37">
        <f t="shared" si="41"/>
        <v>287399561.36000001</v>
      </c>
      <c r="I150" s="37">
        <f t="shared" si="41"/>
        <v>287399561.36000001</v>
      </c>
    </row>
    <row r="151" spans="1:9" ht="30" x14ac:dyDescent="0.2">
      <c r="A151" s="3" t="s">
        <v>315</v>
      </c>
      <c r="B151" s="13" t="s">
        <v>316</v>
      </c>
      <c r="C151" s="14" t="s">
        <v>55</v>
      </c>
      <c r="D151" s="15">
        <v>2834088.39</v>
      </c>
      <c r="E151" s="38">
        <v>1064497.1299999999</v>
      </c>
      <c r="F151" s="15">
        <v>2834088.39</v>
      </c>
      <c r="G151" s="15">
        <v>0</v>
      </c>
      <c r="H151" s="15">
        <v>0</v>
      </c>
      <c r="I151" s="15">
        <v>0</v>
      </c>
    </row>
    <row r="152" spans="1:9" ht="45" x14ac:dyDescent="0.2">
      <c r="A152" s="3" t="s">
        <v>317</v>
      </c>
      <c r="B152" s="13" t="s">
        <v>318</v>
      </c>
      <c r="C152" s="14" t="s">
        <v>55</v>
      </c>
      <c r="D152" s="15">
        <v>22048</v>
      </c>
      <c r="E152" s="38">
        <v>0</v>
      </c>
      <c r="F152" s="15">
        <v>22048</v>
      </c>
      <c r="G152" s="15">
        <v>0</v>
      </c>
      <c r="H152" s="15">
        <v>0</v>
      </c>
      <c r="I152" s="15">
        <v>0</v>
      </c>
    </row>
    <row r="153" spans="1:9" ht="30" x14ac:dyDescent="0.2">
      <c r="A153" s="3" t="s">
        <v>319</v>
      </c>
      <c r="B153" s="13" t="s">
        <v>316</v>
      </c>
      <c r="C153" s="14" t="s">
        <v>49</v>
      </c>
      <c r="D153" s="15">
        <v>4187844</v>
      </c>
      <c r="E153" s="38">
        <v>3086814.69</v>
      </c>
      <c r="F153" s="15">
        <v>4187844</v>
      </c>
      <c r="G153" s="15">
        <v>0</v>
      </c>
      <c r="H153" s="15">
        <v>0</v>
      </c>
      <c r="I153" s="15">
        <v>0</v>
      </c>
    </row>
    <row r="154" spans="1:9" ht="45" x14ac:dyDescent="0.2">
      <c r="A154" s="3" t="s">
        <v>320</v>
      </c>
      <c r="B154" s="13" t="s">
        <v>321</v>
      </c>
      <c r="C154" s="14" t="s">
        <v>49</v>
      </c>
      <c r="D154" s="15">
        <v>1407015</v>
      </c>
      <c r="E154" s="38">
        <v>1407015</v>
      </c>
      <c r="F154" s="15">
        <v>1407015</v>
      </c>
      <c r="G154" s="15">
        <v>0</v>
      </c>
      <c r="H154" s="15">
        <v>0</v>
      </c>
      <c r="I154" s="15">
        <v>0</v>
      </c>
    </row>
    <row r="155" spans="1:9" ht="30" x14ac:dyDescent="0.2">
      <c r="A155" s="3" t="s">
        <v>322</v>
      </c>
      <c r="B155" s="13" t="s">
        <v>316</v>
      </c>
      <c r="C155" s="14" t="s">
        <v>128</v>
      </c>
      <c r="D155" s="15">
        <v>4602200</v>
      </c>
      <c r="E155" s="38">
        <v>2970366.78</v>
      </c>
      <c r="F155" s="15">
        <v>4602200</v>
      </c>
      <c r="G155" s="15">
        <v>0</v>
      </c>
      <c r="H155" s="15">
        <v>0</v>
      </c>
      <c r="I155" s="15">
        <v>0</v>
      </c>
    </row>
    <row r="156" spans="1:9" ht="45" x14ac:dyDescent="0.2">
      <c r="A156" s="3" t="s">
        <v>323</v>
      </c>
      <c r="B156" s="13" t="s">
        <v>324</v>
      </c>
      <c r="C156" s="14" t="s">
        <v>128</v>
      </c>
      <c r="D156" s="15">
        <v>2175600</v>
      </c>
      <c r="E156" s="38">
        <v>1354745.6</v>
      </c>
      <c r="F156" s="15">
        <v>2175600</v>
      </c>
      <c r="G156" s="15">
        <v>0</v>
      </c>
      <c r="H156" s="15">
        <v>0</v>
      </c>
      <c r="I156" s="15">
        <v>0</v>
      </c>
    </row>
    <row r="157" spans="1:9" ht="30" x14ac:dyDescent="0.2">
      <c r="A157" s="3" t="s">
        <v>325</v>
      </c>
      <c r="B157" s="13" t="s">
        <v>326</v>
      </c>
      <c r="C157" s="14" t="s">
        <v>128</v>
      </c>
      <c r="D157" s="15">
        <v>312588500</v>
      </c>
      <c r="E157" s="38">
        <v>240101000</v>
      </c>
      <c r="F157" s="15">
        <v>312588500</v>
      </c>
      <c r="G157" s="15">
        <v>0</v>
      </c>
      <c r="H157" s="15">
        <v>0</v>
      </c>
      <c r="I157" s="15">
        <v>0</v>
      </c>
    </row>
    <row r="158" spans="1:9" ht="30" x14ac:dyDescent="0.2">
      <c r="A158" s="3" t="s">
        <v>327</v>
      </c>
      <c r="B158" s="13" t="s">
        <v>316</v>
      </c>
      <c r="C158" s="14" t="s">
        <v>122</v>
      </c>
      <c r="D158" s="15">
        <v>458400</v>
      </c>
      <c r="E158" s="38">
        <v>458400</v>
      </c>
      <c r="F158" s="15">
        <v>458400</v>
      </c>
      <c r="G158" s="15">
        <v>0</v>
      </c>
      <c r="H158" s="15">
        <v>0</v>
      </c>
      <c r="I158" s="15">
        <v>0</v>
      </c>
    </row>
    <row r="159" spans="1:9" ht="30" x14ac:dyDescent="0.2">
      <c r="A159" s="3" t="s">
        <v>260</v>
      </c>
      <c r="B159" s="13" t="s">
        <v>127</v>
      </c>
      <c r="C159" s="14" t="s">
        <v>55</v>
      </c>
      <c r="D159" s="15">
        <v>0</v>
      </c>
      <c r="E159" s="38">
        <v>0</v>
      </c>
      <c r="F159" s="15">
        <v>0</v>
      </c>
      <c r="G159" s="15">
        <v>2984797.36</v>
      </c>
      <c r="H159" s="15">
        <v>2984797.36</v>
      </c>
      <c r="I159" s="15">
        <v>2984797.36</v>
      </c>
    </row>
    <row r="160" spans="1:9" ht="30" x14ac:dyDescent="0.2">
      <c r="A160" s="3" t="s">
        <v>181</v>
      </c>
      <c r="B160" s="13" t="s">
        <v>127</v>
      </c>
      <c r="C160" s="14" t="s">
        <v>49</v>
      </c>
      <c r="D160" s="15">
        <v>0</v>
      </c>
      <c r="E160" s="38">
        <v>0</v>
      </c>
      <c r="F160" s="15">
        <v>0</v>
      </c>
      <c r="G160" s="15">
        <v>1928244</v>
      </c>
      <c r="H160" s="15">
        <v>2069408</v>
      </c>
      <c r="I160" s="15">
        <v>2047425</v>
      </c>
    </row>
    <row r="161" spans="1:9" ht="30" x14ac:dyDescent="0.2">
      <c r="A161" s="3" t="s">
        <v>186</v>
      </c>
      <c r="B161" s="13" t="s">
        <v>127</v>
      </c>
      <c r="C161" s="14" t="s">
        <v>128</v>
      </c>
      <c r="D161" s="15">
        <v>0</v>
      </c>
      <c r="E161" s="38">
        <v>0</v>
      </c>
      <c r="F161" s="15">
        <v>0</v>
      </c>
      <c r="G161" s="15">
        <v>4641900</v>
      </c>
      <c r="H161" s="15">
        <v>4641900</v>
      </c>
      <c r="I161" s="15">
        <v>4641900</v>
      </c>
    </row>
    <row r="162" spans="1:9" ht="45" x14ac:dyDescent="0.2">
      <c r="A162" s="3" t="s">
        <v>185</v>
      </c>
      <c r="B162" s="13" t="s">
        <v>129</v>
      </c>
      <c r="C162" s="14" t="s">
        <v>128</v>
      </c>
      <c r="D162" s="15">
        <v>0</v>
      </c>
      <c r="E162" s="38">
        <v>0</v>
      </c>
      <c r="F162" s="15">
        <v>0</v>
      </c>
      <c r="G162" s="15">
        <v>2859000</v>
      </c>
      <c r="H162" s="15">
        <v>2859000</v>
      </c>
      <c r="I162" s="15">
        <v>2859000</v>
      </c>
    </row>
    <row r="163" spans="1:9" ht="45" x14ac:dyDescent="0.2">
      <c r="A163" s="3" t="s">
        <v>182</v>
      </c>
      <c r="B163" s="13" t="s">
        <v>130</v>
      </c>
      <c r="C163" s="14" t="s">
        <v>49</v>
      </c>
      <c r="D163" s="15">
        <v>0</v>
      </c>
      <c r="E163" s="38">
        <v>0</v>
      </c>
      <c r="F163" s="15">
        <v>0</v>
      </c>
      <c r="G163" s="15">
        <v>1664945</v>
      </c>
      <c r="H163" s="15">
        <v>1538866</v>
      </c>
      <c r="I163" s="15">
        <v>1560849</v>
      </c>
    </row>
    <row r="164" spans="1:9" ht="30" x14ac:dyDescent="0.2">
      <c r="A164" s="3" t="s">
        <v>261</v>
      </c>
      <c r="B164" s="13" t="s">
        <v>131</v>
      </c>
      <c r="C164" s="14" t="s">
        <v>55</v>
      </c>
      <c r="D164" s="15">
        <v>0</v>
      </c>
      <c r="E164" s="38">
        <v>0</v>
      </c>
      <c r="F164" s="15">
        <v>0</v>
      </c>
      <c r="G164" s="15">
        <v>2108601</v>
      </c>
      <c r="H164" s="15">
        <v>2307017</v>
      </c>
      <c r="I164" s="15">
        <v>2307017</v>
      </c>
    </row>
    <row r="165" spans="1:9" ht="45" x14ac:dyDescent="0.2">
      <c r="A165" s="3" t="s">
        <v>262</v>
      </c>
      <c r="B165" s="13" t="s">
        <v>132</v>
      </c>
      <c r="C165" s="14" t="s">
        <v>55</v>
      </c>
      <c r="D165" s="15">
        <v>0</v>
      </c>
      <c r="E165" s="38">
        <v>0</v>
      </c>
      <c r="F165" s="15">
        <v>0</v>
      </c>
      <c r="G165" s="15">
        <v>20741</v>
      </c>
      <c r="H165" s="15">
        <v>332373</v>
      </c>
      <c r="I165" s="15">
        <v>332373</v>
      </c>
    </row>
    <row r="166" spans="1:9" ht="30" x14ac:dyDescent="0.2">
      <c r="A166" s="3" t="s">
        <v>184</v>
      </c>
      <c r="B166" s="13" t="s">
        <v>133</v>
      </c>
      <c r="C166" s="14" t="s">
        <v>128</v>
      </c>
      <c r="D166" s="15">
        <v>0</v>
      </c>
      <c r="E166" s="38">
        <v>0</v>
      </c>
      <c r="F166" s="15">
        <v>0</v>
      </c>
      <c r="G166" s="15">
        <v>270666200</v>
      </c>
      <c r="H166" s="15">
        <v>270666200</v>
      </c>
      <c r="I166" s="15">
        <v>270666200</v>
      </c>
    </row>
    <row r="167" spans="1:9" x14ac:dyDescent="0.2">
      <c r="A167" s="9" t="s">
        <v>263</v>
      </c>
      <c r="B167" s="10" t="s">
        <v>134</v>
      </c>
      <c r="C167" s="11" t="s">
        <v>0</v>
      </c>
      <c r="D167" s="12">
        <f>SUM(D168:D176)</f>
        <v>88269757.180000007</v>
      </c>
      <c r="E167" s="37">
        <f>SUM(E168:E176)</f>
        <v>69224596</v>
      </c>
      <c r="F167" s="37">
        <f>SUM(F168:F176)</f>
        <v>88269757.180000007</v>
      </c>
      <c r="G167" s="37">
        <f t="shared" ref="G167:I167" si="42">SUM(G168:G176)</f>
        <v>3452511.7</v>
      </c>
      <c r="H167" s="37">
        <f t="shared" si="42"/>
        <v>0</v>
      </c>
      <c r="I167" s="37">
        <f t="shared" si="42"/>
        <v>0</v>
      </c>
    </row>
    <row r="168" spans="1:9" ht="45" x14ac:dyDescent="0.2">
      <c r="A168" s="3" t="s">
        <v>329</v>
      </c>
      <c r="B168" s="13" t="s">
        <v>330</v>
      </c>
      <c r="C168" s="14" t="s">
        <v>342</v>
      </c>
      <c r="D168" s="15">
        <v>15250</v>
      </c>
      <c r="E168" s="38">
        <v>15250</v>
      </c>
      <c r="F168" s="15">
        <v>15250</v>
      </c>
      <c r="G168" s="15">
        <v>0</v>
      </c>
      <c r="H168" s="15">
        <v>0</v>
      </c>
      <c r="I168" s="15">
        <v>0</v>
      </c>
    </row>
    <row r="169" spans="1:9" ht="45" x14ac:dyDescent="0.2">
      <c r="A169" s="3" t="s">
        <v>331</v>
      </c>
      <c r="B169" s="13" t="s">
        <v>330</v>
      </c>
      <c r="C169" s="14" t="s">
        <v>55</v>
      </c>
      <c r="D169" s="15">
        <v>53458329.18</v>
      </c>
      <c r="E169" s="38">
        <v>42779496</v>
      </c>
      <c r="F169" s="15">
        <v>53458329.18</v>
      </c>
      <c r="G169" s="15">
        <v>0</v>
      </c>
      <c r="H169" s="15">
        <v>0</v>
      </c>
      <c r="I169" s="15">
        <v>0</v>
      </c>
    </row>
    <row r="170" spans="1:9" ht="30" x14ac:dyDescent="0.2">
      <c r="A170" s="3" t="s">
        <v>332</v>
      </c>
      <c r="B170" s="13" t="s">
        <v>333</v>
      </c>
      <c r="C170" s="14" t="s">
        <v>117</v>
      </c>
      <c r="D170" s="15">
        <v>1000000</v>
      </c>
      <c r="E170" s="38">
        <v>1000000</v>
      </c>
      <c r="F170" s="15">
        <v>1000000</v>
      </c>
      <c r="G170" s="15">
        <v>0</v>
      </c>
      <c r="H170" s="15">
        <v>0</v>
      </c>
      <c r="I170" s="15">
        <v>0</v>
      </c>
    </row>
    <row r="171" spans="1:9" ht="90" x14ac:dyDescent="0.2">
      <c r="A171" s="3" t="s">
        <v>334</v>
      </c>
      <c r="B171" s="13" t="s">
        <v>335</v>
      </c>
      <c r="C171" s="14" t="s">
        <v>128</v>
      </c>
      <c r="D171" s="15">
        <v>265800</v>
      </c>
      <c r="E171" s="38">
        <v>133000</v>
      </c>
      <c r="F171" s="15">
        <v>265800</v>
      </c>
      <c r="G171" s="15">
        <v>0</v>
      </c>
      <c r="H171" s="15">
        <v>0</v>
      </c>
      <c r="I171" s="15">
        <v>0</v>
      </c>
    </row>
    <row r="172" spans="1:9" ht="45" x14ac:dyDescent="0.2">
      <c r="A172" s="3" t="s">
        <v>336</v>
      </c>
      <c r="B172" s="13" t="s">
        <v>337</v>
      </c>
      <c r="C172" s="14" t="s">
        <v>128</v>
      </c>
      <c r="D172" s="15">
        <v>2335528</v>
      </c>
      <c r="E172" s="38">
        <v>1812000</v>
      </c>
      <c r="F172" s="15">
        <v>2335528</v>
      </c>
      <c r="G172" s="15">
        <v>0</v>
      </c>
      <c r="H172" s="15">
        <v>0</v>
      </c>
      <c r="I172" s="15">
        <v>0</v>
      </c>
    </row>
    <row r="173" spans="1:9" ht="45" x14ac:dyDescent="0.2">
      <c r="A173" s="3" t="s">
        <v>338</v>
      </c>
      <c r="B173" s="13" t="s">
        <v>339</v>
      </c>
      <c r="C173" s="14" t="s">
        <v>128</v>
      </c>
      <c r="D173" s="15">
        <v>29179600</v>
      </c>
      <c r="E173" s="38">
        <v>21469600</v>
      </c>
      <c r="F173" s="15">
        <v>29179600</v>
      </c>
      <c r="G173" s="15">
        <v>0</v>
      </c>
      <c r="H173" s="15">
        <v>0</v>
      </c>
      <c r="I173" s="15">
        <v>0</v>
      </c>
    </row>
    <row r="174" spans="1:9" ht="45" x14ac:dyDescent="0.2">
      <c r="A174" s="3" t="s">
        <v>340</v>
      </c>
      <c r="B174" s="13" t="s">
        <v>330</v>
      </c>
      <c r="C174" s="14" t="s">
        <v>122</v>
      </c>
      <c r="D174" s="15">
        <v>15250</v>
      </c>
      <c r="E174" s="38">
        <v>15250</v>
      </c>
      <c r="F174" s="15">
        <v>15250</v>
      </c>
      <c r="G174" s="15">
        <v>0</v>
      </c>
      <c r="H174" s="15">
        <v>0</v>
      </c>
      <c r="I174" s="15">
        <v>0</v>
      </c>
    </row>
    <row r="175" spans="1:9" ht="30" x14ac:dyDescent="0.2">
      <c r="A175" s="3" t="s">
        <v>341</v>
      </c>
      <c r="B175" s="13" t="s">
        <v>333</v>
      </c>
      <c r="C175" s="14" t="s">
        <v>122</v>
      </c>
      <c r="D175" s="15">
        <v>2000000</v>
      </c>
      <c r="E175" s="38">
        <v>2000000</v>
      </c>
      <c r="F175" s="15">
        <v>2000000</v>
      </c>
      <c r="G175" s="15">
        <v>0</v>
      </c>
      <c r="H175" s="15">
        <v>0</v>
      </c>
      <c r="I175" s="15">
        <v>0</v>
      </c>
    </row>
    <row r="176" spans="1:9" ht="30" x14ac:dyDescent="0.2">
      <c r="A176" s="3" t="s">
        <v>183</v>
      </c>
      <c r="B176" s="13" t="s">
        <v>135</v>
      </c>
      <c r="C176" s="14" t="s">
        <v>49</v>
      </c>
      <c r="D176" s="15">
        <v>0</v>
      </c>
      <c r="E176" s="38">
        <v>0</v>
      </c>
      <c r="F176" s="15">
        <v>0</v>
      </c>
      <c r="G176" s="15">
        <v>3452511.7</v>
      </c>
      <c r="H176" s="15">
        <v>0</v>
      </c>
      <c r="I176" s="15">
        <v>0</v>
      </c>
    </row>
    <row r="177" spans="1:9" s="31" customFormat="1" ht="14.25" x14ac:dyDescent="0.2">
      <c r="A177" s="9" t="s">
        <v>377</v>
      </c>
      <c r="B177" s="10" t="s">
        <v>343</v>
      </c>
      <c r="C177" s="11"/>
      <c r="D177" s="12">
        <f>D178</f>
        <v>0</v>
      </c>
      <c r="E177" s="37">
        <f>E178</f>
        <v>-10761578.17</v>
      </c>
      <c r="F177" s="37">
        <f t="shared" ref="F177" si="43">F178</f>
        <v>0</v>
      </c>
      <c r="G177" s="37">
        <f t="shared" ref="G177" si="44">G178</f>
        <v>0</v>
      </c>
      <c r="H177" s="37">
        <f t="shared" ref="H177" si="45">H178</f>
        <v>0</v>
      </c>
      <c r="I177" s="37">
        <f t="shared" ref="I177" si="46">I178</f>
        <v>0</v>
      </c>
    </row>
    <row r="178" spans="1:9" s="31" customFormat="1" ht="28.5" x14ac:dyDescent="0.2">
      <c r="A178" s="9" t="s">
        <v>378</v>
      </c>
      <c r="B178" s="10" t="s">
        <v>344</v>
      </c>
      <c r="C178" s="11"/>
      <c r="D178" s="12">
        <f>D179+D180</f>
        <v>0</v>
      </c>
      <c r="E178" s="37">
        <f>E179+E180</f>
        <v>-10761578.17</v>
      </c>
      <c r="F178" s="37">
        <f t="shared" ref="F178" si="47">F179+F180</f>
        <v>0</v>
      </c>
      <c r="G178" s="37">
        <f t="shared" ref="G178" si="48">G179+G180</f>
        <v>0</v>
      </c>
      <c r="H178" s="37">
        <f t="shared" ref="H178" si="49">H179+H180</f>
        <v>0</v>
      </c>
      <c r="I178" s="37">
        <f t="shared" ref="I178" si="50">I179+I180</f>
        <v>0</v>
      </c>
    </row>
    <row r="179" spans="1:9" ht="30" x14ac:dyDescent="0.2">
      <c r="A179" s="3" t="s">
        <v>345</v>
      </c>
      <c r="B179" s="13" t="s">
        <v>346</v>
      </c>
      <c r="C179" s="14" t="s">
        <v>55</v>
      </c>
      <c r="D179" s="15">
        <v>0</v>
      </c>
      <c r="E179" s="38">
        <v>35983.75</v>
      </c>
      <c r="F179" s="15">
        <v>0</v>
      </c>
      <c r="G179" s="15">
        <v>0</v>
      </c>
      <c r="H179" s="15">
        <v>0</v>
      </c>
      <c r="I179" s="15">
        <v>0</v>
      </c>
    </row>
    <row r="180" spans="1:9" ht="30" x14ac:dyDescent="0.2">
      <c r="A180" s="3" t="s">
        <v>347</v>
      </c>
      <c r="B180" s="13" t="s">
        <v>346</v>
      </c>
      <c r="C180" s="14" t="s">
        <v>49</v>
      </c>
      <c r="D180" s="15">
        <v>0</v>
      </c>
      <c r="E180" s="38">
        <v>-10797561.92</v>
      </c>
      <c r="F180" s="15">
        <v>0</v>
      </c>
      <c r="G180" s="15">
        <v>0</v>
      </c>
      <c r="H180" s="15">
        <v>0</v>
      </c>
      <c r="I180" s="15">
        <v>0</v>
      </c>
    </row>
    <row r="181" spans="1:9" s="31" customFormat="1" ht="14.25" x14ac:dyDescent="0.2">
      <c r="A181" s="9" t="s">
        <v>369</v>
      </c>
      <c r="B181" s="10" t="s">
        <v>348</v>
      </c>
      <c r="C181" s="11"/>
      <c r="D181" s="12">
        <f>D182</f>
        <v>7300</v>
      </c>
      <c r="E181" s="37">
        <f>E182</f>
        <v>7300</v>
      </c>
      <c r="F181" s="37">
        <f t="shared" ref="F181" si="51">F182</f>
        <v>7300</v>
      </c>
      <c r="G181" s="37">
        <f t="shared" ref="G181" si="52">G182</f>
        <v>0</v>
      </c>
      <c r="H181" s="37">
        <f t="shared" ref="H181" si="53">H182</f>
        <v>0</v>
      </c>
      <c r="I181" s="37">
        <f t="shared" ref="I181" si="54">I182</f>
        <v>0</v>
      </c>
    </row>
    <row r="182" spans="1:9" s="31" customFormat="1" ht="14.25" x14ac:dyDescent="0.2">
      <c r="A182" s="9" t="s">
        <v>370</v>
      </c>
      <c r="B182" s="10" t="s">
        <v>349</v>
      </c>
      <c r="C182" s="11"/>
      <c r="D182" s="12">
        <f>D183+D184</f>
        <v>7300</v>
      </c>
      <c r="E182" s="37">
        <f>E183+E184</f>
        <v>7300</v>
      </c>
      <c r="F182" s="37">
        <f t="shared" ref="F182" si="55">F183+F184</f>
        <v>7300</v>
      </c>
      <c r="G182" s="37">
        <f t="shared" ref="G182" si="56">G183+G184</f>
        <v>0</v>
      </c>
      <c r="H182" s="37">
        <f t="shared" ref="H182" si="57">H183+H184</f>
        <v>0</v>
      </c>
      <c r="I182" s="37">
        <f t="shared" ref="I182" si="58">I183+I184</f>
        <v>0</v>
      </c>
    </row>
    <row r="183" spans="1:9" ht="30" x14ac:dyDescent="0.2">
      <c r="A183" s="3" t="s">
        <v>350</v>
      </c>
      <c r="B183" s="13" t="s">
        <v>351</v>
      </c>
      <c r="C183" s="14" t="s">
        <v>55</v>
      </c>
      <c r="D183" s="15">
        <v>7300</v>
      </c>
      <c r="E183" s="38">
        <v>4300</v>
      </c>
      <c r="F183" s="15">
        <v>4300</v>
      </c>
      <c r="G183" s="15">
        <v>0</v>
      </c>
      <c r="H183" s="15">
        <v>0</v>
      </c>
      <c r="I183" s="15">
        <v>0</v>
      </c>
    </row>
    <row r="184" spans="1:9" ht="30" x14ac:dyDescent="0.2">
      <c r="A184" s="3" t="s">
        <v>352</v>
      </c>
      <c r="B184" s="13" t="s">
        <v>351</v>
      </c>
      <c r="C184" s="14" t="s">
        <v>49</v>
      </c>
      <c r="D184" s="15">
        <v>0</v>
      </c>
      <c r="E184" s="38">
        <v>3000</v>
      </c>
      <c r="F184" s="15">
        <v>3000</v>
      </c>
      <c r="G184" s="15">
        <v>0</v>
      </c>
      <c r="H184" s="15">
        <v>0</v>
      </c>
      <c r="I184" s="15">
        <v>0</v>
      </c>
    </row>
    <row r="185" spans="1:9" s="31" customFormat="1" ht="71.25" x14ac:dyDescent="0.2">
      <c r="A185" s="9" t="s">
        <v>375</v>
      </c>
      <c r="B185" s="10" t="s">
        <v>353</v>
      </c>
      <c r="C185" s="11"/>
      <c r="D185" s="12">
        <f>D186</f>
        <v>0</v>
      </c>
      <c r="E185" s="37">
        <f>E186</f>
        <v>-42459.4</v>
      </c>
      <c r="F185" s="37">
        <f t="shared" ref="F185:F186" si="59">F186</f>
        <v>0</v>
      </c>
      <c r="G185" s="37">
        <f t="shared" ref="G185:G186" si="60">G186</f>
        <v>0</v>
      </c>
      <c r="H185" s="37">
        <f t="shared" ref="H185:H186" si="61">H186</f>
        <v>0</v>
      </c>
      <c r="I185" s="37">
        <f t="shared" ref="I185:I186" si="62">I186</f>
        <v>0</v>
      </c>
    </row>
    <row r="186" spans="1:9" s="31" customFormat="1" ht="59.25" customHeight="1" x14ac:dyDescent="0.2">
      <c r="A186" s="9" t="s">
        <v>376</v>
      </c>
      <c r="B186" s="10" t="s">
        <v>354</v>
      </c>
      <c r="C186" s="11"/>
      <c r="D186" s="12">
        <f>D187</f>
        <v>0</v>
      </c>
      <c r="E186" s="37">
        <f>E187</f>
        <v>-42459.4</v>
      </c>
      <c r="F186" s="37">
        <f t="shared" si="59"/>
        <v>0</v>
      </c>
      <c r="G186" s="37">
        <f t="shared" si="60"/>
        <v>0</v>
      </c>
      <c r="H186" s="37">
        <f t="shared" si="61"/>
        <v>0</v>
      </c>
      <c r="I186" s="37">
        <f t="shared" si="62"/>
        <v>0</v>
      </c>
    </row>
    <row r="187" spans="1:9" ht="60" x14ac:dyDescent="0.2">
      <c r="A187" s="3" t="s">
        <v>355</v>
      </c>
      <c r="B187" s="13" t="s">
        <v>354</v>
      </c>
      <c r="C187" s="14" t="s">
        <v>122</v>
      </c>
      <c r="D187" s="15">
        <v>0</v>
      </c>
      <c r="E187" s="38">
        <v>-42459.4</v>
      </c>
      <c r="F187" s="15">
        <v>0</v>
      </c>
      <c r="G187" s="15">
        <v>0</v>
      </c>
      <c r="H187" s="15">
        <v>0</v>
      </c>
      <c r="I187" s="15">
        <v>0</v>
      </c>
    </row>
    <row r="188" spans="1:9" s="31" customFormat="1" ht="42.75" x14ac:dyDescent="0.2">
      <c r="A188" s="9" t="s">
        <v>371</v>
      </c>
      <c r="B188" s="10" t="s">
        <v>356</v>
      </c>
      <c r="C188" s="11"/>
      <c r="D188" s="12">
        <f>D189</f>
        <v>0</v>
      </c>
      <c r="E188" s="37">
        <f>E189</f>
        <v>103799.7</v>
      </c>
      <c r="F188" s="37">
        <f t="shared" ref="F188" si="63">F189</f>
        <v>0</v>
      </c>
      <c r="G188" s="37">
        <f t="shared" ref="G188" si="64">G189</f>
        <v>0</v>
      </c>
      <c r="H188" s="37">
        <f t="shared" ref="H188" si="65">H189</f>
        <v>0</v>
      </c>
      <c r="I188" s="37">
        <f t="shared" ref="I188" si="66">I189</f>
        <v>0</v>
      </c>
    </row>
    <row r="189" spans="1:9" s="31" customFormat="1" ht="57" x14ac:dyDescent="0.2">
      <c r="A189" s="9" t="s">
        <v>372</v>
      </c>
      <c r="B189" s="10" t="s">
        <v>357</v>
      </c>
      <c r="C189" s="11"/>
      <c r="D189" s="12">
        <f>D190+D191+D192</f>
        <v>0</v>
      </c>
      <c r="E189" s="37">
        <f>E190+E191+E192</f>
        <v>103799.7</v>
      </c>
      <c r="F189" s="37">
        <f t="shared" ref="F189" si="67">F190+F191+F192</f>
        <v>0</v>
      </c>
      <c r="G189" s="37">
        <f t="shared" ref="G189" si="68">G190+G191+G192</f>
        <v>0</v>
      </c>
      <c r="H189" s="37">
        <f t="shared" ref="H189" si="69">H190+H191+H192</f>
        <v>0</v>
      </c>
      <c r="I189" s="37">
        <f t="shared" ref="I189" si="70">I190+I191+I192</f>
        <v>0</v>
      </c>
    </row>
    <row r="190" spans="1:9" ht="45" x14ac:dyDescent="0.2">
      <c r="A190" s="3" t="s">
        <v>358</v>
      </c>
      <c r="B190" s="13" t="s">
        <v>359</v>
      </c>
      <c r="C190" s="14" t="s">
        <v>55</v>
      </c>
      <c r="D190" s="15">
        <v>0</v>
      </c>
      <c r="E190" s="38">
        <v>0.01</v>
      </c>
      <c r="F190" s="15">
        <v>0</v>
      </c>
      <c r="G190" s="15">
        <v>0</v>
      </c>
      <c r="H190" s="15">
        <v>0</v>
      </c>
      <c r="I190" s="15">
        <v>0</v>
      </c>
    </row>
    <row r="191" spans="1:9" ht="30" x14ac:dyDescent="0.2">
      <c r="A191" s="3" t="s">
        <v>360</v>
      </c>
      <c r="B191" s="13" t="s">
        <v>361</v>
      </c>
      <c r="C191" s="14" t="s">
        <v>128</v>
      </c>
      <c r="D191" s="15">
        <v>0</v>
      </c>
      <c r="E191" s="38">
        <v>13075.86</v>
      </c>
      <c r="F191" s="15">
        <v>0</v>
      </c>
      <c r="G191" s="15">
        <v>0</v>
      </c>
      <c r="H191" s="15">
        <v>0</v>
      </c>
      <c r="I191" s="15">
        <v>0</v>
      </c>
    </row>
    <row r="192" spans="1:9" ht="30" x14ac:dyDescent="0.2">
      <c r="A192" s="3" t="s">
        <v>362</v>
      </c>
      <c r="B192" s="13" t="s">
        <v>363</v>
      </c>
      <c r="C192" s="14" t="s">
        <v>128</v>
      </c>
      <c r="D192" s="15">
        <v>0</v>
      </c>
      <c r="E192" s="38">
        <v>90723.83</v>
      </c>
      <c r="F192" s="15">
        <v>0</v>
      </c>
      <c r="G192" s="15">
        <v>0</v>
      </c>
      <c r="H192" s="15">
        <v>0</v>
      </c>
      <c r="I192" s="15">
        <v>0</v>
      </c>
    </row>
    <row r="193" spans="1:9" s="31" customFormat="1" ht="28.5" x14ac:dyDescent="0.2">
      <c r="A193" s="9" t="s">
        <v>373</v>
      </c>
      <c r="B193" s="10" t="s">
        <v>364</v>
      </c>
      <c r="C193" s="11"/>
      <c r="D193" s="12">
        <f>D194</f>
        <v>0</v>
      </c>
      <c r="E193" s="37">
        <f>E194</f>
        <v>-866515.25</v>
      </c>
      <c r="F193" s="37">
        <f t="shared" ref="F193" si="71">F194</f>
        <v>0</v>
      </c>
      <c r="G193" s="37">
        <f t="shared" ref="G193" si="72">G194</f>
        <v>0</v>
      </c>
      <c r="H193" s="37">
        <f t="shared" ref="H193" si="73">H194</f>
        <v>0</v>
      </c>
      <c r="I193" s="37">
        <f t="shared" ref="I193" si="74">I194</f>
        <v>0</v>
      </c>
    </row>
    <row r="194" spans="1:9" s="31" customFormat="1" ht="28.5" x14ac:dyDescent="0.2">
      <c r="A194" s="9" t="s">
        <v>374</v>
      </c>
      <c r="B194" s="10" t="s">
        <v>365</v>
      </c>
      <c r="C194" s="11"/>
      <c r="D194" s="12">
        <f>D195+D196</f>
        <v>0</v>
      </c>
      <c r="E194" s="37">
        <f>E195+E196</f>
        <v>-866515.25</v>
      </c>
      <c r="F194" s="37">
        <f t="shared" ref="F194" si="75">F195+F196</f>
        <v>0</v>
      </c>
      <c r="G194" s="37">
        <f t="shared" ref="G194" si="76">G195+G196</f>
        <v>0</v>
      </c>
      <c r="H194" s="37">
        <f t="shared" ref="H194" si="77">H195+H196</f>
        <v>0</v>
      </c>
      <c r="I194" s="37">
        <f t="shared" ref="I194" si="78">I195+I196</f>
        <v>0</v>
      </c>
    </row>
    <row r="195" spans="1:9" ht="30" x14ac:dyDescent="0.2">
      <c r="A195" s="3" t="s">
        <v>366</v>
      </c>
      <c r="B195" s="13" t="s">
        <v>367</v>
      </c>
      <c r="C195" s="14" t="s">
        <v>55</v>
      </c>
      <c r="D195" s="15">
        <v>0</v>
      </c>
      <c r="E195" s="38">
        <v>-762715.56</v>
      </c>
      <c r="F195" s="15">
        <v>0</v>
      </c>
      <c r="G195" s="15">
        <v>0</v>
      </c>
      <c r="H195" s="15">
        <v>0</v>
      </c>
      <c r="I195" s="15">
        <v>0</v>
      </c>
    </row>
    <row r="196" spans="1:9" ht="30" x14ac:dyDescent="0.2">
      <c r="A196" s="3" t="s">
        <v>368</v>
      </c>
      <c r="B196" s="13" t="s">
        <v>367</v>
      </c>
      <c r="C196" s="14" t="s">
        <v>128</v>
      </c>
      <c r="D196" s="15">
        <v>0</v>
      </c>
      <c r="E196" s="38">
        <v>-103799.69</v>
      </c>
      <c r="F196" s="15">
        <v>0</v>
      </c>
      <c r="G196" s="15">
        <v>0</v>
      </c>
      <c r="H196" s="15">
        <v>0</v>
      </c>
      <c r="I196" s="15">
        <v>0</v>
      </c>
    </row>
    <row r="197" spans="1:9" x14ac:dyDescent="0.2">
      <c r="A197" s="16" t="s">
        <v>0</v>
      </c>
      <c r="B197" s="10" t="s">
        <v>136</v>
      </c>
      <c r="C197" s="13" t="s">
        <v>0</v>
      </c>
      <c r="D197" s="12">
        <f>D127+D14</f>
        <v>1044686781.21</v>
      </c>
      <c r="E197" s="37">
        <f>E127+E14</f>
        <v>824121296.63999987</v>
      </c>
      <c r="F197" s="12">
        <f t="shared" ref="F197:I197" si="79">F127+F14</f>
        <v>1074498514.21</v>
      </c>
      <c r="G197" s="12">
        <f t="shared" si="79"/>
        <v>931169906.93000007</v>
      </c>
      <c r="H197" s="12">
        <f t="shared" si="79"/>
        <v>770297812.34000003</v>
      </c>
      <c r="I197" s="12">
        <f t="shared" si="79"/>
        <v>825624339.04999995</v>
      </c>
    </row>
    <row r="200" spans="1:9" x14ac:dyDescent="0.2">
      <c r="D200" s="44"/>
      <c r="E200" s="45"/>
      <c r="F200" s="46"/>
      <c r="G200" s="46"/>
      <c r="H200" s="46"/>
      <c r="I200" s="46"/>
    </row>
    <row r="201" spans="1:9" x14ac:dyDescent="0.2">
      <c r="D201" s="44"/>
      <c r="E201" s="45"/>
      <c r="F201" s="44"/>
      <c r="G201" s="44"/>
      <c r="H201" s="44"/>
      <c r="I201" s="44"/>
    </row>
    <row r="202" spans="1:9" x14ac:dyDescent="0.2">
      <c r="D202" s="47"/>
      <c r="E202" s="47"/>
      <c r="F202" s="47"/>
      <c r="G202" s="47"/>
      <c r="H202" s="47"/>
      <c r="I202" s="47"/>
    </row>
    <row r="203" spans="1:9" x14ac:dyDescent="0.2">
      <c r="D203" s="44"/>
      <c r="E203" s="45"/>
      <c r="F203" s="44"/>
      <c r="G203" s="44"/>
      <c r="H203" s="44"/>
      <c r="I203" s="44"/>
    </row>
    <row r="204" spans="1:9" x14ac:dyDescent="0.2">
      <c r="D204" s="44"/>
      <c r="E204" s="45"/>
      <c r="F204" s="44"/>
      <c r="G204" s="44"/>
      <c r="H204" s="44"/>
      <c r="I204" s="44"/>
    </row>
    <row r="205" spans="1:9" x14ac:dyDescent="0.2">
      <c r="D205" s="44"/>
      <c r="E205" s="45"/>
      <c r="F205" s="44"/>
      <c r="G205" s="44"/>
      <c r="H205" s="44"/>
      <c r="I205" s="44"/>
    </row>
    <row r="206" spans="1:9" x14ac:dyDescent="0.2">
      <c r="D206" s="44"/>
      <c r="E206" s="45"/>
      <c r="F206" s="44"/>
      <c r="G206" s="44"/>
      <c r="H206" s="44"/>
      <c r="I206" s="44"/>
    </row>
    <row r="207" spans="1:9" x14ac:dyDescent="0.2">
      <c r="D207" s="44"/>
      <c r="E207" s="45"/>
      <c r="F207" s="44"/>
      <c r="G207" s="44"/>
      <c r="H207" s="44"/>
      <c r="I207" s="44"/>
    </row>
    <row r="208" spans="1:9" x14ac:dyDescent="0.2">
      <c r="D208" s="44"/>
      <c r="E208" s="45"/>
      <c r="F208" s="47"/>
      <c r="G208" s="44"/>
      <c r="H208" s="44"/>
      <c r="I208" s="44"/>
    </row>
    <row r="209" spans="4:9" x14ac:dyDescent="0.2">
      <c r="D209" s="44"/>
      <c r="E209" s="45"/>
      <c r="F209" s="44"/>
      <c r="G209" s="44"/>
      <c r="H209" s="44"/>
      <c r="I209" s="44"/>
    </row>
  </sheetData>
  <autoFilter ref="A13:A197"/>
  <mergeCells count="9">
    <mergeCell ref="A1:I1"/>
    <mergeCell ref="C9:C12"/>
    <mergeCell ref="D9:D12"/>
    <mergeCell ref="E9:E12"/>
    <mergeCell ref="F9:F12"/>
    <mergeCell ref="G9:I11"/>
    <mergeCell ref="A10:A12"/>
    <mergeCell ref="B10:B12"/>
    <mergeCell ref="A9:B9"/>
  </mergeCells>
  <pageMargins left="0.39370080000000002" right="0.39370080000000002" top="0.39370080000000002" bottom="0.39370080000000002" header="0.3" footer="0.3"/>
  <pageSetup paperSize="9" orientation="landscape" r:id="rId1"/>
  <headerFooter differentFirst="1">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2024-11-14T11:11:49Z</dcterms:modified>
</cp:coreProperties>
</file>