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4 кв 2023" sheetId="4" r:id="rId1"/>
    <sheet name="Лист1" sheetId="1" r:id="rId2"/>
    <sheet name="Лист2" sheetId="2" r:id="rId3"/>
    <sheet name="Лист3" sheetId="3" r:id="rId4"/>
  </sheets>
  <definedNames>
    <definedName name="_xlnm._FilterDatabase" localSheetId="0" hidden="1">'4 кв 2023'!$A$7:$G$60</definedName>
    <definedName name="_xlnm.Print_Titles" localSheetId="0">'4 кв 2023'!$5:$7</definedName>
    <definedName name="_xlnm.Print_Area" localSheetId="0">'4 кв 2023'!$A$1:$G$73</definedName>
  </definedNames>
  <calcPr calcId="145621"/>
</workbook>
</file>

<file path=xl/calcChain.xml><?xml version="1.0" encoding="utf-8"?>
<calcChain xmlns="http://schemas.openxmlformats.org/spreadsheetml/2006/main">
  <c r="G66" i="4" l="1"/>
  <c r="F66" i="4"/>
  <c r="E17" i="4" l="1"/>
  <c r="D17" i="4"/>
  <c r="E15" i="4"/>
  <c r="D15" i="4"/>
  <c r="E12" i="4"/>
  <c r="D12" i="4"/>
  <c r="E11" i="4"/>
  <c r="D11" i="4"/>
  <c r="G59" i="4" l="1"/>
  <c r="F59" i="4"/>
</calcChain>
</file>

<file path=xl/sharedStrings.xml><?xml version="1.0" encoding="utf-8"?>
<sst xmlns="http://schemas.openxmlformats.org/spreadsheetml/2006/main" count="127" uniqueCount="87">
  <si>
    <t>№ п/п</t>
  </si>
  <si>
    <t>Наименование услуги/ работы</t>
  </si>
  <si>
    <t>Единица измерения муниципальной услуги</t>
  </si>
  <si>
    <t>Натуральный показатель</t>
  </si>
  <si>
    <t>Тыс. рублей</t>
  </si>
  <si>
    <t>план на год</t>
  </si>
  <si>
    <t>факт</t>
  </si>
  <si>
    <t>УСЛУГИ</t>
  </si>
  <si>
    <t>Итого:</t>
  </si>
  <si>
    <t>Предоставление транспортных услуг</t>
  </si>
  <si>
    <t>Лыжные гонки (этап начальной подготовки)</t>
  </si>
  <si>
    <t>Лыжные гонки (тренировочный этап)</t>
  </si>
  <si>
    <t>Настольный теннис (этап начальной подготовки)</t>
  </si>
  <si>
    <t>Баскетбол (тренировочный этап)</t>
  </si>
  <si>
    <t>Реализация дополнительных общеразвивающих программ</t>
  </si>
  <si>
    <t>Хоровое пение</t>
  </si>
  <si>
    <t>Организация предоставления общедоступного и бесплатного дошкольного образования</t>
  </si>
  <si>
    <t>Организация предоставления общего образования</t>
  </si>
  <si>
    <t>Организация предоставления дополнительного образования</t>
  </si>
  <si>
    <t>человек</t>
  </si>
  <si>
    <t>Проведение занятий физкультурно-спортивной направленности по месту проживания граждан</t>
  </si>
  <si>
    <t>Пропаганда физической культуры, спорта и здорового образа жизни</t>
  </si>
  <si>
    <t>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</t>
  </si>
  <si>
    <t>Проведение тестирования выполнения нормативов испытаний (тестов) комплекса ГТО</t>
  </si>
  <si>
    <t>штука</t>
  </si>
  <si>
    <t>МР Княжпогостский</t>
  </si>
  <si>
    <t>Организация деятельности клубных формирований и формирований самодеятельного народного творчества</t>
  </si>
  <si>
    <t>Показ кинофильмов</t>
  </si>
  <si>
    <t>число посетителей</t>
  </si>
  <si>
    <t>Библиотечное, библиографическое и информационное обслуживание пользователей библиотеки</t>
  </si>
  <si>
    <t>Фортепиано</t>
  </si>
  <si>
    <t>Народные инструменты</t>
  </si>
  <si>
    <t>Духовые инструменты</t>
  </si>
  <si>
    <t>Живопись</t>
  </si>
  <si>
    <t>Хореографическое творчество</t>
  </si>
  <si>
    <t>Дзюдо (этап начальной подготовки)</t>
  </si>
  <si>
    <t>м2</t>
  </si>
  <si>
    <t>Сторожевая охрана объектов</t>
  </si>
  <si>
    <t>кол-во объектов</t>
  </si>
  <si>
    <t>кол-во потребителей</t>
  </si>
  <si>
    <t>Плавание (тренировочный этап)</t>
  </si>
  <si>
    <t>Баскетбол (этап начальной подготовки)</t>
  </si>
  <si>
    <t>Плавание (этап начальной подготовки)</t>
  </si>
  <si>
    <t>Футбол  (этап начальной подготовки)</t>
  </si>
  <si>
    <t xml:space="preserve">Публичный показ музейных предметов, музейных коллекций </t>
  </si>
  <si>
    <t>Формирование, учет, изучение, обеспечение физического сохранения и безопасности музейных предметов, музейных коллекций</t>
  </si>
  <si>
    <t>УСЛУГИ, РАБОТЫ</t>
  </si>
  <si>
    <t>Формирование, учет, изучение, обеспечение физического сохранения и безопасности фондов библиотек, включая оцифровку фондов</t>
  </si>
  <si>
    <t>Организация и проведение культурно массовых мероприятий</t>
  </si>
  <si>
    <t>Настольный теннис (тренировочный этап)</t>
  </si>
  <si>
    <t>Всестилевое каратэ (этап начальной подготовки)</t>
  </si>
  <si>
    <t>Всестилевое каратэ (тренировочный этап)</t>
  </si>
  <si>
    <t>Всестилевое каратэ (этап совершенствования спортивного мастерства)</t>
  </si>
  <si>
    <t>кол-во занятий</t>
  </si>
  <si>
    <t>кол-во занимающихся</t>
  </si>
  <si>
    <t>Организация и проведение спортивно-оздоровительной работы физической культры и спорта среди различных групп населения</t>
  </si>
  <si>
    <t>кол-во посещений</t>
  </si>
  <si>
    <t>кол-во привлеч.лиц</t>
  </si>
  <si>
    <t>Организация и проведение официальных физкультурных (физкультурно-оздоровительных мероприятий)</t>
  </si>
  <si>
    <t>кол-во мероприятий</t>
  </si>
  <si>
    <t>Обеспечение участия в официальных физкультурных (физкультурно-оздоровительных) мероприятиях</t>
  </si>
  <si>
    <t>Организация и проведение мероприятий в сфере национальных отношений</t>
  </si>
  <si>
    <t>Организация и проведение мероприятий</t>
  </si>
  <si>
    <t>60/100</t>
  </si>
  <si>
    <t>Управление культуры и спорта администрации МР "Княжпогостский"</t>
  </si>
  <si>
    <t>Управление образования администрации МР "Княжпогостский"</t>
  </si>
  <si>
    <t>Муниципальное автономное учреждение "ФИЗКУЛЬТУРНО-СПОРТИВНЫЙ КОМПЛЕКС" ГП СИНДОР</t>
  </si>
  <si>
    <t xml:space="preserve">Сведения о выполнении муниципальными бюджетными и автономными учреждениями МР "Княжпогостский" муниципальных заданий на оказание муниципальных услуг (выполнение работ), а также об объемах субсидий на финансовое обеспечение выполнения муниципальных заданий </t>
  </si>
  <si>
    <t>Кол-во участников</t>
  </si>
  <si>
    <t>Кол-во мероприятий</t>
  </si>
  <si>
    <t>Кол-во посещений</t>
  </si>
  <si>
    <t>Число зрителей</t>
  </si>
  <si>
    <t>Кол-во предметов внесенных в Госкаталог</t>
  </si>
  <si>
    <t>Кол-во документов</t>
  </si>
  <si>
    <t>Кол-во чел.час</t>
  </si>
  <si>
    <t>Чел.</t>
  </si>
  <si>
    <t>за 1 квартал 2024 года</t>
  </si>
  <si>
    <t>Объем услуг за 2024 год</t>
  </si>
  <si>
    <t>160/                                 13000</t>
  </si>
  <si>
    <t>160/                              3250</t>
  </si>
  <si>
    <t>15/25</t>
  </si>
  <si>
    <t>Самбо (тренировочный этап)</t>
  </si>
  <si>
    <t xml:space="preserve">кол-во мероприятий </t>
  </si>
  <si>
    <t>кол-во человек</t>
  </si>
  <si>
    <t>численность граждан выполнивших нормативы</t>
  </si>
  <si>
    <t>Своевременное и качественное обслуживание прилегающих территорий к зданиям</t>
  </si>
  <si>
    <t>Своевременное и качественное обслуживание служебных помещений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</si>
</sst>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sz val="20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i/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2" fillId="3" borderId="0" xfId="1" applyFont="1" applyFill="1"/>
    <xf numFmtId="4" fontId="8" fillId="3" borderId="2" xfId="1" applyNumberFormat="1" applyFont="1" applyFill="1" applyBorder="1" applyAlignment="1">
      <alignment vertical="center" wrapText="1"/>
    </xf>
    <xf numFmtId="0" fontId="2" fillId="0" borderId="2" xfId="1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 wrapText="1"/>
    </xf>
    <xf numFmtId="0" fontId="2" fillId="2" borderId="5" xfId="1" applyNumberFormat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left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left" vertical="center"/>
    </xf>
    <xf numFmtId="0" fontId="11" fillId="2" borderId="0" xfId="1" applyFont="1" applyFill="1"/>
    <xf numFmtId="0" fontId="12" fillId="2" borderId="0" xfId="1" applyFont="1" applyFill="1"/>
    <xf numFmtId="0" fontId="6" fillId="0" borderId="0" xfId="0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1" fontId="2" fillId="2" borderId="4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left" vertical="top" wrapText="1"/>
    </xf>
    <xf numFmtId="0" fontId="2" fillId="2" borderId="2" xfId="1" applyFont="1" applyFill="1" applyBorder="1" applyAlignment="1">
      <alignment horizontal="center" wrapText="1"/>
    </xf>
    <xf numFmtId="0" fontId="2" fillId="2" borderId="2" xfId="1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/>
    </xf>
    <xf numFmtId="0" fontId="2" fillId="0" borderId="5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/>
    </xf>
    <xf numFmtId="2" fontId="2" fillId="2" borderId="5" xfId="1" applyNumberFormat="1" applyFont="1" applyFill="1" applyBorder="1" applyAlignment="1">
      <alignment horizontal="center" vertical="center"/>
    </xf>
    <xf numFmtId="2" fontId="2" fillId="2" borderId="4" xfId="1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top"/>
    </xf>
    <xf numFmtId="0" fontId="13" fillId="2" borderId="2" xfId="1" applyFont="1" applyFill="1" applyBorder="1" applyAlignment="1">
      <alignment horizontal="right" vertical="center"/>
    </xf>
    <xf numFmtId="4" fontId="2" fillId="2" borderId="2" xfId="1" applyNumberFormat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left" vertical="top" wrapText="1"/>
    </xf>
    <xf numFmtId="0" fontId="2" fillId="2" borderId="6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14" fillId="0" borderId="2" xfId="1" applyNumberFormat="1" applyFont="1" applyFill="1" applyBorder="1" applyAlignment="1">
      <alignment horizontal="center" vertical="center" wrapText="1"/>
    </xf>
    <xf numFmtId="0" fontId="14" fillId="0" borderId="2" xfId="1" applyNumberFormat="1" applyFont="1" applyFill="1" applyBorder="1" applyAlignment="1">
      <alignment horizontal="center" vertical="top"/>
    </xf>
    <xf numFmtId="49" fontId="14" fillId="0" borderId="2" xfId="1" applyNumberFormat="1" applyFont="1" applyFill="1" applyBorder="1" applyAlignment="1">
      <alignment horizontal="center" vertical="top"/>
    </xf>
    <xf numFmtId="0" fontId="14" fillId="0" borderId="2" xfId="1" applyNumberFormat="1" applyFont="1" applyFill="1" applyBorder="1" applyAlignment="1">
      <alignment horizontal="center" vertical="top" wrapText="1"/>
    </xf>
    <xf numFmtId="3" fontId="7" fillId="2" borderId="2" xfId="1" applyNumberFormat="1" applyFont="1" applyFill="1" applyBorder="1" applyAlignment="1">
      <alignment horizontal="right" vertical="center"/>
    </xf>
    <xf numFmtId="3" fontId="7" fillId="0" borderId="4" xfId="1" applyNumberFormat="1" applyFont="1" applyFill="1" applyBorder="1" applyAlignment="1">
      <alignment horizontal="right" vertical="center"/>
    </xf>
    <xf numFmtId="3" fontId="7" fillId="0" borderId="7" xfId="1" applyNumberFormat="1" applyFont="1" applyFill="1" applyBorder="1" applyAlignment="1">
      <alignment horizontal="right" vertical="center"/>
    </xf>
    <xf numFmtId="3" fontId="7" fillId="0" borderId="5" xfId="1" applyNumberFormat="1" applyFont="1" applyFill="1" applyBorder="1" applyAlignment="1">
      <alignment horizontal="right" vertical="center"/>
    </xf>
    <xf numFmtId="0" fontId="10" fillId="0" borderId="4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/>
    </xf>
    <xf numFmtId="1" fontId="2" fillId="2" borderId="6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left" vertical="center" wrapText="1"/>
    </xf>
    <xf numFmtId="0" fontId="5" fillId="2" borderId="7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4" fontId="2" fillId="2" borderId="1" xfId="1" applyNumberFormat="1" applyFont="1" applyFill="1" applyBorder="1" applyAlignment="1">
      <alignment horizontal="center" vertical="center"/>
    </xf>
    <xf numFmtId="4" fontId="2" fillId="2" borderId="3" xfId="1" applyNumberFormat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6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6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top" wrapText="1"/>
    </xf>
    <xf numFmtId="0" fontId="2" fillId="0" borderId="6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6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left" vertical="center"/>
    </xf>
    <xf numFmtId="0" fontId="4" fillId="2" borderId="7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top" wrapText="1"/>
    </xf>
    <xf numFmtId="0" fontId="2" fillId="2" borderId="6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left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/>
    </xf>
    <xf numFmtId="4" fontId="2" fillId="0" borderId="3" xfId="1" applyNumberFormat="1" applyFont="1" applyFill="1" applyBorder="1" applyAlignment="1">
      <alignment horizontal="center" vertical="center"/>
    </xf>
    <xf numFmtId="4" fontId="2" fillId="0" borderId="6" xfId="1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N92"/>
  <sheetViews>
    <sheetView tabSelected="1" view="pageBreakPreview" zoomScale="89" zoomScaleNormal="75" zoomScaleSheetLayoutView="89" workbookViewId="0">
      <selection activeCell="F66" sqref="F66"/>
    </sheetView>
  </sheetViews>
  <sheetFormatPr defaultColWidth="9.140625" defaultRowHeight="15.75" x14ac:dyDescent="0.25"/>
  <cols>
    <col min="1" max="1" width="6.85546875" style="1" customWidth="1"/>
    <col min="2" max="2" width="47.5703125" style="2" customWidth="1"/>
    <col min="3" max="3" width="17.28515625" style="3" customWidth="1"/>
    <col min="4" max="4" width="14.7109375" style="4" customWidth="1"/>
    <col min="5" max="5" width="14.7109375" style="5" customWidth="1"/>
    <col min="6" max="6" width="17.5703125" style="5" customWidth="1"/>
    <col min="7" max="7" width="22.42578125" style="5" customWidth="1"/>
    <col min="8" max="16384" width="9.140625" style="2"/>
  </cols>
  <sheetData>
    <row r="1" spans="1:7" ht="24" customHeight="1" x14ac:dyDescent="0.25"/>
    <row r="2" spans="1:7" ht="68.25" customHeight="1" x14ac:dyDescent="0.3">
      <c r="A2" s="107" t="s">
        <v>67</v>
      </c>
      <c r="B2" s="107"/>
      <c r="C2" s="107"/>
      <c r="D2" s="107"/>
      <c r="E2" s="107"/>
      <c r="F2" s="107"/>
      <c r="G2" s="107"/>
    </row>
    <row r="3" spans="1:7" ht="21.75" customHeight="1" x14ac:dyDescent="0.25">
      <c r="A3" s="114" t="s">
        <v>76</v>
      </c>
      <c r="B3" s="114"/>
      <c r="C3" s="114"/>
      <c r="D3" s="114"/>
      <c r="E3" s="114"/>
      <c r="F3" s="114"/>
      <c r="G3" s="114"/>
    </row>
    <row r="4" spans="1:7" ht="8.4499999999999993" customHeight="1" x14ac:dyDescent="0.25"/>
    <row r="5" spans="1:7" s="6" customFormat="1" ht="15.6" customHeight="1" x14ac:dyDescent="0.25">
      <c r="A5" s="108" t="s">
        <v>0</v>
      </c>
      <c r="B5" s="108" t="s">
        <v>1</v>
      </c>
      <c r="C5" s="108" t="s">
        <v>2</v>
      </c>
      <c r="D5" s="111" t="s">
        <v>77</v>
      </c>
      <c r="E5" s="111"/>
      <c r="F5" s="111"/>
      <c r="G5" s="111"/>
    </row>
    <row r="6" spans="1:7" s="6" customFormat="1" ht="15.6" customHeight="1" x14ac:dyDescent="0.25">
      <c r="A6" s="109"/>
      <c r="B6" s="109"/>
      <c r="C6" s="109"/>
      <c r="D6" s="112" t="s">
        <v>3</v>
      </c>
      <c r="E6" s="113"/>
      <c r="F6" s="112" t="s">
        <v>4</v>
      </c>
      <c r="G6" s="113"/>
    </row>
    <row r="7" spans="1:7" s="6" customFormat="1" ht="41.25" customHeight="1" x14ac:dyDescent="0.25">
      <c r="A7" s="110"/>
      <c r="B7" s="110"/>
      <c r="C7" s="110"/>
      <c r="D7" s="14" t="s">
        <v>5</v>
      </c>
      <c r="E7" s="15" t="s">
        <v>6</v>
      </c>
      <c r="F7" s="14" t="s">
        <v>5</v>
      </c>
      <c r="G7" s="15" t="s">
        <v>6</v>
      </c>
    </row>
    <row r="8" spans="1:7" s="6" customFormat="1" ht="19.5" x14ac:dyDescent="0.25">
      <c r="A8" s="17"/>
      <c r="B8" s="78" t="s">
        <v>25</v>
      </c>
      <c r="C8" s="79"/>
      <c r="D8" s="79"/>
      <c r="E8" s="79"/>
      <c r="F8" s="79"/>
      <c r="G8" s="80"/>
    </row>
    <row r="9" spans="1:7" s="7" customFormat="1" ht="23.25" customHeight="1" x14ac:dyDescent="0.25">
      <c r="A9" s="11"/>
      <c r="B9" s="85" t="s">
        <v>64</v>
      </c>
      <c r="C9" s="85"/>
      <c r="D9" s="85"/>
      <c r="E9" s="85"/>
      <c r="F9" s="85"/>
      <c r="G9" s="86"/>
    </row>
    <row r="10" spans="1:7" s="7" customFormat="1" x14ac:dyDescent="0.25">
      <c r="A10" s="11"/>
      <c r="B10" s="102" t="s">
        <v>46</v>
      </c>
      <c r="C10" s="103"/>
      <c r="D10" s="103"/>
      <c r="E10" s="103"/>
      <c r="F10" s="103"/>
      <c r="G10" s="104"/>
    </row>
    <row r="11" spans="1:7" s="7" customFormat="1" ht="32.25" customHeight="1" x14ac:dyDescent="0.25">
      <c r="A11" s="81">
        <v>1</v>
      </c>
      <c r="B11" s="83" t="s">
        <v>62</v>
      </c>
      <c r="C11" s="23" t="s">
        <v>68</v>
      </c>
      <c r="D11" s="20">
        <f>14999+72144</f>
        <v>87143</v>
      </c>
      <c r="E11" s="60">
        <f>4112+16143</f>
        <v>20255</v>
      </c>
      <c r="F11" s="87">
        <v>75263.148000000001</v>
      </c>
      <c r="G11" s="87">
        <v>26217.969000000001</v>
      </c>
    </row>
    <row r="12" spans="1:7" s="7" customFormat="1" ht="31.5" x14ac:dyDescent="0.25">
      <c r="A12" s="82"/>
      <c r="B12" s="84"/>
      <c r="C12" s="23" t="s">
        <v>69</v>
      </c>
      <c r="D12" s="20">
        <f>307+1458</f>
        <v>1765</v>
      </c>
      <c r="E12" s="60">
        <f>100+541</f>
        <v>641</v>
      </c>
      <c r="F12" s="88"/>
      <c r="G12" s="88"/>
    </row>
    <row r="13" spans="1:7" s="8" customFormat="1" ht="48" customHeight="1" x14ac:dyDescent="0.25">
      <c r="A13" s="25">
        <v>2</v>
      </c>
      <c r="B13" s="24" t="s">
        <v>26</v>
      </c>
      <c r="C13" s="23" t="s">
        <v>70</v>
      </c>
      <c r="D13" s="20">
        <v>1545</v>
      </c>
      <c r="E13" s="60">
        <v>1545</v>
      </c>
      <c r="F13" s="88"/>
      <c r="G13" s="88"/>
    </row>
    <row r="14" spans="1:7" s="8" customFormat="1" ht="23.25" customHeight="1" x14ac:dyDescent="0.25">
      <c r="A14" s="25">
        <v>3</v>
      </c>
      <c r="B14" s="24" t="s">
        <v>27</v>
      </c>
      <c r="C14" s="12" t="s">
        <v>71</v>
      </c>
      <c r="D14" s="59">
        <v>3085</v>
      </c>
      <c r="E14" s="60">
        <v>1706</v>
      </c>
      <c r="F14" s="88"/>
      <c r="G14" s="88"/>
    </row>
    <row r="15" spans="1:7" s="8" customFormat="1" ht="32.25" customHeight="1" x14ac:dyDescent="0.25">
      <c r="A15" s="25">
        <v>4</v>
      </c>
      <c r="B15" s="53" t="s">
        <v>44</v>
      </c>
      <c r="C15" s="16" t="s">
        <v>28</v>
      </c>
      <c r="D15" s="28">
        <f>550+2050+550</f>
        <v>3150</v>
      </c>
      <c r="E15" s="26">
        <f>92+1718+5460</f>
        <v>7270</v>
      </c>
      <c r="F15" s="88"/>
      <c r="G15" s="88"/>
    </row>
    <row r="16" spans="1:7" s="8" customFormat="1" ht="63" x14ac:dyDescent="0.25">
      <c r="A16" s="25">
        <v>5</v>
      </c>
      <c r="B16" s="53" t="s">
        <v>45</v>
      </c>
      <c r="C16" s="16" t="s">
        <v>72</v>
      </c>
      <c r="D16" s="28">
        <v>60</v>
      </c>
      <c r="E16" s="26">
        <v>0</v>
      </c>
      <c r="F16" s="88"/>
      <c r="G16" s="88"/>
    </row>
    <row r="17" spans="1:7" s="8" customFormat="1" ht="32.25" customHeight="1" x14ac:dyDescent="0.25">
      <c r="A17" s="25">
        <v>6</v>
      </c>
      <c r="B17" s="27" t="s">
        <v>29</v>
      </c>
      <c r="C17" s="16" t="s">
        <v>70</v>
      </c>
      <c r="D17" s="28">
        <f>112115+22220</f>
        <v>134335</v>
      </c>
      <c r="E17" s="26">
        <f>30816+7248</f>
        <v>38064</v>
      </c>
      <c r="F17" s="88"/>
      <c r="G17" s="88"/>
    </row>
    <row r="18" spans="1:7" s="8" customFormat="1" ht="32.25" customHeight="1" x14ac:dyDescent="0.25">
      <c r="A18" s="90">
        <v>7</v>
      </c>
      <c r="B18" s="92" t="s">
        <v>47</v>
      </c>
      <c r="C18" s="105" t="s">
        <v>73</v>
      </c>
      <c r="D18" s="94">
        <v>1000</v>
      </c>
      <c r="E18" s="94">
        <v>312</v>
      </c>
      <c r="F18" s="88"/>
      <c r="G18" s="88"/>
    </row>
    <row r="19" spans="1:7" s="8" customFormat="1" x14ac:dyDescent="0.25">
      <c r="A19" s="91"/>
      <c r="B19" s="93"/>
      <c r="C19" s="106"/>
      <c r="D19" s="95"/>
      <c r="E19" s="95"/>
      <c r="F19" s="88"/>
      <c r="G19" s="88"/>
    </row>
    <row r="20" spans="1:7" s="8" customFormat="1" ht="31.5" x14ac:dyDescent="0.25">
      <c r="A20" s="94">
        <v>9</v>
      </c>
      <c r="B20" s="96" t="s">
        <v>48</v>
      </c>
      <c r="C20" s="23" t="s">
        <v>69</v>
      </c>
      <c r="D20" s="59">
        <v>350</v>
      </c>
      <c r="E20" s="60">
        <v>122</v>
      </c>
      <c r="F20" s="88"/>
      <c r="G20" s="88"/>
    </row>
    <row r="21" spans="1:7" s="8" customFormat="1" ht="31.5" x14ac:dyDescent="0.25">
      <c r="A21" s="95"/>
      <c r="B21" s="97"/>
      <c r="C21" s="23" t="s">
        <v>68</v>
      </c>
      <c r="D21" s="59">
        <v>20359</v>
      </c>
      <c r="E21" s="60">
        <v>6815</v>
      </c>
      <c r="F21" s="88"/>
      <c r="G21" s="88"/>
    </row>
    <row r="22" spans="1:7" s="8" customFormat="1" ht="15.75" customHeight="1" x14ac:dyDescent="0.25">
      <c r="A22" s="94">
        <v>10</v>
      </c>
      <c r="B22" s="83" t="s">
        <v>61</v>
      </c>
      <c r="C22" s="115" t="s">
        <v>69</v>
      </c>
      <c r="D22" s="100">
        <v>14</v>
      </c>
      <c r="E22" s="100">
        <v>6</v>
      </c>
      <c r="F22" s="88"/>
      <c r="G22" s="88"/>
    </row>
    <row r="23" spans="1:7" s="8" customFormat="1" x14ac:dyDescent="0.25">
      <c r="A23" s="95"/>
      <c r="B23" s="84"/>
      <c r="C23" s="116"/>
      <c r="D23" s="101"/>
      <c r="E23" s="101"/>
      <c r="F23" s="88"/>
      <c r="G23" s="88"/>
    </row>
    <row r="24" spans="1:7" s="8" customFormat="1" ht="31.5" x14ac:dyDescent="0.25">
      <c r="A24" s="48">
        <v>11</v>
      </c>
      <c r="B24" s="27" t="s">
        <v>14</v>
      </c>
      <c r="C24" s="16" t="s">
        <v>74</v>
      </c>
      <c r="D24" s="28">
        <v>8200</v>
      </c>
      <c r="E24" s="49">
        <v>4771</v>
      </c>
      <c r="F24" s="88"/>
      <c r="G24" s="88"/>
    </row>
    <row r="25" spans="1:7" s="8" customFormat="1" x14ac:dyDescent="0.25">
      <c r="A25" s="48">
        <v>12</v>
      </c>
      <c r="B25" s="27" t="s">
        <v>30</v>
      </c>
      <c r="C25" s="16" t="s">
        <v>74</v>
      </c>
      <c r="D25" s="28">
        <v>7300</v>
      </c>
      <c r="E25" s="26">
        <v>2208.5</v>
      </c>
      <c r="F25" s="88"/>
      <c r="G25" s="88"/>
    </row>
    <row r="26" spans="1:7" s="8" customFormat="1" x14ac:dyDescent="0.25">
      <c r="A26" s="48">
        <v>13</v>
      </c>
      <c r="B26" s="27" t="s">
        <v>31</v>
      </c>
      <c r="C26" s="16" t="s">
        <v>74</v>
      </c>
      <c r="D26" s="28">
        <v>12000</v>
      </c>
      <c r="E26" s="26">
        <v>3456</v>
      </c>
      <c r="F26" s="88"/>
      <c r="G26" s="88"/>
    </row>
    <row r="27" spans="1:7" s="8" customFormat="1" x14ac:dyDescent="0.25">
      <c r="A27" s="48">
        <v>14</v>
      </c>
      <c r="B27" s="27" t="s">
        <v>32</v>
      </c>
      <c r="C27" s="16" t="s">
        <v>74</v>
      </c>
      <c r="D27" s="28">
        <v>1195</v>
      </c>
      <c r="E27" s="26">
        <v>313.5</v>
      </c>
      <c r="F27" s="88"/>
      <c r="G27" s="88"/>
    </row>
    <row r="28" spans="1:7" s="8" customFormat="1" x14ac:dyDescent="0.25">
      <c r="A28" s="48">
        <v>15</v>
      </c>
      <c r="B28" s="27" t="s">
        <v>33</v>
      </c>
      <c r="C28" s="16" t="s">
        <v>74</v>
      </c>
      <c r="D28" s="28">
        <v>33700</v>
      </c>
      <c r="E28" s="26">
        <v>10255</v>
      </c>
      <c r="F28" s="88"/>
      <c r="G28" s="88"/>
    </row>
    <row r="29" spans="1:7" s="8" customFormat="1" x14ac:dyDescent="0.25">
      <c r="A29" s="48">
        <v>16</v>
      </c>
      <c r="B29" s="27" t="s">
        <v>34</v>
      </c>
      <c r="C29" s="16" t="s">
        <v>74</v>
      </c>
      <c r="D29" s="28">
        <v>19112</v>
      </c>
      <c r="E29" s="26">
        <v>5924.5</v>
      </c>
      <c r="F29" s="88"/>
      <c r="G29" s="88"/>
    </row>
    <row r="30" spans="1:7" s="8" customFormat="1" x14ac:dyDescent="0.25">
      <c r="A30" s="48">
        <v>17</v>
      </c>
      <c r="B30" s="27" t="s">
        <v>15</v>
      </c>
      <c r="C30" s="16" t="s">
        <v>74</v>
      </c>
      <c r="D30" s="28">
        <v>20789</v>
      </c>
      <c r="E30" s="26">
        <v>6704.5</v>
      </c>
      <c r="F30" s="88"/>
      <c r="G30" s="88"/>
    </row>
    <row r="31" spans="1:7" s="8" customFormat="1" x14ac:dyDescent="0.25">
      <c r="A31" s="98">
        <v>18</v>
      </c>
      <c r="B31" s="117" t="s">
        <v>20</v>
      </c>
      <c r="C31" s="16" t="s">
        <v>53</v>
      </c>
      <c r="D31" s="28">
        <v>60</v>
      </c>
      <c r="E31" s="26">
        <v>21</v>
      </c>
      <c r="F31" s="88"/>
      <c r="G31" s="88"/>
    </row>
    <row r="32" spans="1:7" s="8" customFormat="1" ht="31.5" x14ac:dyDescent="0.25">
      <c r="A32" s="99"/>
      <c r="B32" s="118"/>
      <c r="C32" s="16" t="s">
        <v>54</v>
      </c>
      <c r="D32" s="28">
        <v>10</v>
      </c>
      <c r="E32" s="26">
        <v>10</v>
      </c>
      <c r="F32" s="88"/>
      <c r="G32" s="88"/>
    </row>
    <row r="33" spans="1:7" s="8" customFormat="1" ht="47.25" x14ac:dyDescent="0.25">
      <c r="A33" s="69">
        <v>19</v>
      </c>
      <c r="B33" s="67" t="s">
        <v>58</v>
      </c>
      <c r="C33" s="55" t="s">
        <v>59</v>
      </c>
      <c r="D33" s="28">
        <v>50</v>
      </c>
      <c r="E33" s="26">
        <v>21</v>
      </c>
      <c r="F33" s="88"/>
      <c r="G33" s="88"/>
    </row>
    <row r="34" spans="1:7" s="8" customFormat="1" ht="31.5" x14ac:dyDescent="0.25">
      <c r="A34" s="68">
        <v>20</v>
      </c>
      <c r="B34" s="53" t="s">
        <v>86</v>
      </c>
      <c r="C34" s="16" t="s">
        <v>36</v>
      </c>
      <c r="D34" s="28">
        <v>37791.599999999999</v>
      </c>
      <c r="E34" s="26">
        <v>9447.9</v>
      </c>
      <c r="F34" s="88"/>
      <c r="G34" s="88"/>
    </row>
    <row r="35" spans="1:7" s="8" customFormat="1" ht="38.25" customHeight="1" x14ac:dyDescent="0.25">
      <c r="A35" s="47">
        <v>21</v>
      </c>
      <c r="B35" s="53" t="s">
        <v>85</v>
      </c>
      <c r="C35" s="16" t="s">
        <v>36</v>
      </c>
      <c r="D35" s="61">
        <v>13400</v>
      </c>
      <c r="E35" s="62">
        <v>3350</v>
      </c>
      <c r="F35" s="88"/>
      <c r="G35" s="88"/>
    </row>
    <row r="36" spans="1:7" s="8" customFormat="1" x14ac:dyDescent="0.25">
      <c r="A36" s="47">
        <v>22</v>
      </c>
      <c r="B36" s="53" t="s">
        <v>37</v>
      </c>
      <c r="C36" s="55" t="s">
        <v>38</v>
      </c>
      <c r="D36" s="28">
        <v>2</v>
      </c>
      <c r="E36" s="26">
        <v>2</v>
      </c>
      <c r="F36" s="88"/>
      <c r="G36" s="88"/>
    </row>
    <row r="37" spans="1:7" s="8" customFormat="1" ht="18.75" customHeight="1" x14ac:dyDescent="0.25">
      <c r="A37" s="48">
        <v>23</v>
      </c>
      <c r="B37" s="56" t="s">
        <v>9</v>
      </c>
      <c r="C37" s="54" t="s">
        <v>39</v>
      </c>
      <c r="D37" s="25">
        <v>7</v>
      </c>
      <c r="E37" s="25">
        <v>7</v>
      </c>
      <c r="F37" s="88"/>
      <c r="G37" s="88"/>
    </row>
    <row r="38" spans="1:7" s="8" customFormat="1" ht="31.5" x14ac:dyDescent="0.25">
      <c r="A38" s="48">
        <v>24</v>
      </c>
      <c r="B38" s="27" t="s">
        <v>50</v>
      </c>
      <c r="C38" s="16" t="s">
        <v>75</v>
      </c>
      <c r="D38" s="28">
        <v>12</v>
      </c>
      <c r="E38" s="26">
        <v>12</v>
      </c>
      <c r="F38" s="88"/>
      <c r="G38" s="88"/>
    </row>
    <row r="39" spans="1:7" s="8" customFormat="1" x14ac:dyDescent="0.25">
      <c r="A39" s="48">
        <v>25</v>
      </c>
      <c r="B39" s="27" t="s">
        <v>51</v>
      </c>
      <c r="C39" s="16" t="s">
        <v>75</v>
      </c>
      <c r="D39" s="28">
        <v>25</v>
      </c>
      <c r="E39" s="26">
        <v>25</v>
      </c>
      <c r="F39" s="88"/>
      <c r="G39" s="88"/>
    </row>
    <row r="40" spans="1:7" s="8" customFormat="1" ht="33.75" customHeight="1" x14ac:dyDescent="0.25">
      <c r="A40" s="48">
        <v>26</v>
      </c>
      <c r="B40" s="27" t="s">
        <v>52</v>
      </c>
      <c r="C40" s="16" t="s">
        <v>75</v>
      </c>
      <c r="D40" s="28">
        <v>5</v>
      </c>
      <c r="E40" s="26">
        <v>5</v>
      </c>
      <c r="F40" s="88"/>
      <c r="G40" s="88"/>
    </row>
    <row r="41" spans="1:7" s="8" customFormat="1" ht="29.25" customHeight="1" x14ac:dyDescent="0.25">
      <c r="A41" s="48">
        <v>27</v>
      </c>
      <c r="B41" s="57" t="s">
        <v>42</v>
      </c>
      <c r="C41" s="16" t="s">
        <v>75</v>
      </c>
      <c r="D41" s="50">
        <v>49</v>
      </c>
      <c r="E41" s="50">
        <v>49</v>
      </c>
      <c r="F41" s="88"/>
      <c r="G41" s="88"/>
    </row>
    <row r="42" spans="1:7" s="8" customFormat="1" ht="29.25" customHeight="1" x14ac:dyDescent="0.25">
      <c r="A42" s="48">
        <v>28</v>
      </c>
      <c r="B42" s="57" t="s">
        <v>40</v>
      </c>
      <c r="C42" s="16" t="s">
        <v>75</v>
      </c>
      <c r="D42" s="50">
        <v>41</v>
      </c>
      <c r="E42" s="50">
        <v>41</v>
      </c>
      <c r="F42" s="88"/>
      <c r="G42" s="88"/>
    </row>
    <row r="43" spans="1:7" s="8" customFormat="1" x14ac:dyDescent="0.25">
      <c r="A43" s="48">
        <v>29</v>
      </c>
      <c r="B43" s="58" t="s">
        <v>35</v>
      </c>
      <c r="C43" s="16" t="s">
        <v>75</v>
      </c>
      <c r="D43" s="50">
        <v>27</v>
      </c>
      <c r="E43" s="50">
        <v>27</v>
      </c>
      <c r="F43" s="88"/>
      <c r="G43" s="88"/>
    </row>
    <row r="44" spans="1:7" s="8" customFormat="1" x14ac:dyDescent="0.25">
      <c r="A44" s="48">
        <v>30</v>
      </c>
      <c r="B44" s="58" t="s">
        <v>81</v>
      </c>
      <c r="C44" s="16" t="s">
        <v>75</v>
      </c>
      <c r="D44" s="50">
        <v>7</v>
      </c>
      <c r="E44" s="50">
        <v>7</v>
      </c>
      <c r="F44" s="88"/>
      <c r="G44" s="88"/>
    </row>
    <row r="45" spans="1:7" s="8" customFormat="1" x14ac:dyDescent="0.25">
      <c r="A45" s="48">
        <v>31</v>
      </c>
      <c r="B45" s="57" t="s">
        <v>43</v>
      </c>
      <c r="C45" s="16" t="s">
        <v>75</v>
      </c>
      <c r="D45" s="50">
        <v>45</v>
      </c>
      <c r="E45" s="50">
        <v>45</v>
      </c>
      <c r="F45" s="88"/>
      <c r="G45" s="88"/>
    </row>
    <row r="46" spans="1:7" s="8" customFormat="1" x14ac:dyDescent="0.25">
      <c r="A46" s="48">
        <v>32</v>
      </c>
      <c r="B46" s="27" t="s">
        <v>41</v>
      </c>
      <c r="C46" s="16" t="s">
        <v>75</v>
      </c>
      <c r="D46" s="28">
        <v>10</v>
      </c>
      <c r="E46" s="26">
        <v>10</v>
      </c>
      <c r="F46" s="88"/>
      <c r="G46" s="88"/>
    </row>
    <row r="47" spans="1:7" s="8" customFormat="1" ht="36" customHeight="1" x14ac:dyDescent="0.25">
      <c r="A47" s="48">
        <v>33</v>
      </c>
      <c r="B47" s="27" t="s">
        <v>13</v>
      </c>
      <c r="C47" s="16" t="s">
        <v>75</v>
      </c>
      <c r="D47" s="28">
        <v>26</v>
      </c>
      <c r="E47" s="26">
        <v>26</v>
      </c>
      <c r="F47" s="88"/>
      <c r="G47" s="88"/>
    </row>
    <row r="48" spans="1:7" s="8" customFormat="1" ht="26.25" customHeight="1" x14ac:dyDescent="0.25">
      <c r="A48" s="46">
        <v>34</v>
      </c>
      <c r="B48" s="53" t="s">
        <v>12</v>
      </c>
      <c r="C48" s="16" t="s">
        <v>75</v>
      </c>
      <c r="D48" s="28">
        <v>10</v>
      </c>
      <c r="E48" s="26">
        <v>10</v>
      </c>
      <c r="F48" s="88"/>
      <c r="G48" s="88"/>
    </row>
    <row r="49" spans="1:14" s="8" customFormat="1" ht="26.25" customHeight="1" x14ac:dyDescent="0.25">
      <c r="A49" s="46">
        <v>35</v>
      </c>
      <c r="B49" s="53" t="s">
        <v>49</v>
      </c>
      <c r="C49" s="16" t="s">
        <v>75</v>
      </c>
      <c r="D49" s="28">
        <v>8</v>
      </c>
      <c r="E49" s="26">
        <v>8</v>
      </c>
      <c r="F49" s="88"/>
      <c r="G49" s="88"/>
    </row>
    <row r="50" spans="1:14" s="8" customFormat="1" ht="26.25" customHeight="1" x14ac:dyDescent="0.4">
      <c r="A50" s="46">
        <v>36</v>
      </c>
      <c r="B50" s="27" t="s">
        <v>10</v>
      </c>
      <c r="C50" s="16" t="s">
        <v>75</v>
      </c>
      <c r="D50" s="28">
        <v>14</v>
      </c>
      <c r="E50" s="26">
        <v>14</v>
      </c>
      <c r="F50" s="88"/>
      <c r="G50" s="88"/>
      <c r="H50" s="38"/>
      <c r="I50" s="38"/>
      <c r="J50" s="38"/>
      <c r="K50" s="38"/>
      <c r="L50" s="38"/>
      <c r="M50" s="39"/>
      <c r="N50" s="39"/>
    </row>
    <row r="51" spans="1:14" s="8" customFormat="1" ht="26.25" customHeight="1" x14ac:dyDescent="0.25">
      <c r="A51" s="46">
        <v>37</v>
      </c>
      <c r="B51" s="27" t="s">
        <v>11</v>
      </c>
      <c r="C51" s="16" t="s">
        <v>75</v>
      </c>
      <c r="D51" s="28">
        <v>21</v>
      </c>
      <c r="E51" s="26">
        <v>21</v>
      </c>
      <c r="F51" s="88"/>
      <c r="G51" s="88"/>
      <c r="H51" s="39"/>
      <c r="I51" s="39"/>
      <c r="J51" s="39"/>
      <c r="K51" s="39"/>
      <c r="L51" s="39"/>
      <c r="M51" s="39"/>
      <c r="N51" s="39"/>
    </row>
    <row r="52" spans="1:14" s="8" customFormat="1" ht="33" customHeight="1" x14ac:dyDescent="0.25">
      <c r="A52" s="98">
        <v>38</v>
      </c>
      <c r="B52" s="117" t="s">
        <v>55</v>
      </c>
      <c r="C52" s="16" t="s">
        <v>57</v>
      </c>
      <c r="D52" s="50">
        <v>20</v>
      </c>
      <c r="E52" s="50">
        <v>20</v>
      </c>
      <c r="F52" s="88"/>
      <c r="G52" s="88"/>
    </row>
    <row r="53" spans="1:14" s="8" customFormat="1" ht="30.75" customHeight="1" x14ac:dyDescent="0.25">
      <c r="A53" s="99"/>
      <c r="B53" s="118"/>
      <c r="C53" s="54" t="s">
        <v>56</v>
      </c>
      <c r="D53" s="50">
        <v>600</v>
      </c>
      <c r="E53" s="50">
        <v>294</v>
      </c>
      <c r="F53" s="88"/>
      <c r="G53" s="88"/>
    </row>
    <row r="54" spans="1:14" s="8" customFormat="1" ht="52.5" customHeight="1" x14ac:dyDescent="0.25">
      <c r="A54" s="48">
        <v>39</v>
      </c>
      <c r="B54" s="67" t="s">
        <v>60</v>
      </c>
      <c r="C54" s="55" t="s">
        <v>59</v>
      </c>
      <c r="D54" s="28">
        <v>35</v>
      </c>
      <c r="E54" s="26">
        <v>16</v>
      </c>
      <c r="F54" s="88"/>
      <c r="G54" s="88"/>
    </row>
    <row r="55" spans="1:14" s="8" customFormat="1" ht="34.5" customHeight="1" x14ac:dyDescent="0.25">
      <c r="A55" s="98">
        <v>40</v>
      </c>
      <c r="B55" s="117" t="s">
        <v>22</v>
      </c>
      <c r="C55" s="54" t="s">
        <v>82</v>
      </c>
      <c r="D55" s="51">
        <v>2</v>
      </c>
      <c r="E55" s="52">
        <v>1</v>
      </c>
      <c r="F55" s="88"/>
      <c r="G55" s="88"/>
    </row>
    <row r="56" spans="1:14" s="8" customFormat="1" ht="30" customHeight="1" x14ac:dyDescent="0.25">
      <c r="A56" s="99"/>
      <c r="B56" s="118"/>
      <c r="C56" s="16" t="s">
        <v>83</v>
      </c>
      <c r="D56" s="51">
        <v>60</v>
      </c>
      <c r="E56" s="52">
        <v>30</v>
      </c>
      <c r="F56" s="88"/>
      <c r="G56" s="88"/>
    </row>
    <row r="57" spans="1:14" s="8" customFormat="1" ht="30" customHeight="1" x14ac:dyDescent="0.25">
      <c r="A57" s="98">
        <v>41</v>
      </c>
      <c r="B57" s="117" t="s">
        <v>23</v>
      </c>
      <c r="C57" s="16" t="s">
        <v>59</v>
      </c>
      <c r="D57" s="51">
        <v>15</v>
      </c>
      <c r="E57" s="52">
        <v>4</v>
      </c>
      <c r="F57" s="88"/>
      <c r="G57" s="88"/>
    </row>
    <row r="58" spans="1:14" s="8" customFormat="1" ht="63" x14ac:dyDescent="0.25">
      <c r="A58" s="99"/>
      <c r="B58" s="118"/>
      <c r="C58" s="16" t="s">
        <v>84</v>
      </c>
      <c r="D58" s="51">
        <v>70</v>
      </c>
      <c r="E58" s="52">
        <v>37</v>
      </c>
      <c r="F58" s="89"/>
      <c r="G58" s="88"/>
    </row>
    <row r="59" spans="1:14" s="18" customFormat="1" ht="21.75" customHeight="1" x14ac:dyDescent="0.25">
      <c r="A59" s="29"/>
      <c r="B59" s="30"/>
      <c r="C59" s="31"/>
      <c r="D59" s="32"/>
      <c r="E59" s="65" t="s">
        <v>8</v>
      </c>
      <c r="F59" s="63">
        <f>F11</f>
        <v>75263.148000000001</v>
      </c>
      <c r="G59" s="63">
        <f>G11</f>
        <v>26217.969000000001</v>
      </c>
      <c r="H59" s="8"/>
      <c r="I59" s="8"/>
      <c r="J59" s="8"/>
      <c r="K59" s="8"/>
      <c r="L59" s="8"/>
      <c r="M59" s="8"/>
      <c r="N59" s="8"/>
    </row>
    <row r="60" spans="1:14" s="18" customFormat="1" ht="20.25" hidden="1" customHeight="1" x14ac:dyDescent="0.25">
      <c r="A60" s="36"/>
      <c r="B60" s="37"/>
      <c r="C60" s="33"/>
      <c r="D60" s="34"/>
      <c r="E60" s="35" t="s">
        <v>8</v>
      </c>
      <c r="F60" s="19"/>
      <c r="G60" s="19"/>
    </row>
    <row r="61" spans="1:14" s="7" customFormat="1" ht="24.75" customHeight="1" x14ac:dyDescent="0.25">
      <c r="A61" s="122" t="s">
        <v>65</v>
      </c>
      <c r="B61" s="123"/>
      <c r="C61" s="123"/>
      <c r="D61" s="123"/>
      <c r="E61" s="123"/>
      <c r="F61" s="123"/>
      <c r="G61" s="124"/>
    </row>
    <row r="62" spans="1:14" s="7" customFormat="1" x14ac:dyDescent="0.25">
      <c r="A62" s="42"/>
      <c r="B62" s="119" t="s">
        <v>7</v>
      </c>
      <c r="C62" s="120"/>
      <c r="D62" s="120"/>
      <c r="E62" s="120"/>
      <c r="F62" s="120"/>
      <c r="G62" s="121"/>
    </row>
    <row r="63" spans="1:14" s="7" customFormat="1" ht="37.700000000000003" customHeight="1" x14ac:dyDescent="0.25">
      <c r="A63" s="12">
        <v>1</v>
      </c>
      <c r="B63" s="43" t="s">
        <v>16</v>
      </c>
      <c r="C63" s="44" t="s">
        <v>19</v>
      </c>
      <c r="D63" s="13">
        <v>759</v>
      </c>
      <c r="E63" s="13">
        <v>759</v>
      </c>
      <c r="F63" s="66">
        <v>135881.79999999999</v>
      </c>
      <c r="G63" s="66">
        <v>26029.8</v>
      </c>
    </row>
    <row r="64" spans="1:14" s="7" customFormat="1" ht="37.700000000000003" customHeight="1" x14ac:dyDescent="0.25">
      <c r="A64" s="12">
        <v>2</v>
      </c>
      <c r="B64" s="24" t="s">
        <v>17</v>
      </c>
      <c r="C64" s="23" t="s">
        <v>19</v>
      </c>
      <c r="D64" s="13">
        <v>1819</v>
      </c>
      <c r="E64" s="13">
        <v>1819</v>
      </c>
      <c r="F64" s="66">
        <v>244885.9</v>
      </c>
      <c r="G64" s="66">
        <v>53423.199999999997</v>
      </c>
    </row>
    <row r="65" spans="1:7" s="7" customFormat="1" ht="37.700000000000003" customHeight="1" x14ac:dyDescent="0.25">
      <c r="A65" s="12">
        <v>3</v>
      </c>
      <c r="B65" s="24" t="s">
        <v>18</v>
      </c>
      <c r="C65" s="23" t="s">
        <v>19</v>
      </c>
      <c r="D65" s="13">
        <v>957</v>
      </c>
      <c r="E65" s="13">
        <v>957</v>
      </c>
      <c r="F65" s="66">
        <v>23693.3</v>
      </c>
      <c r="G65" s="66">
        <v>5653.9</v>
      </c>
    </row>
    <row r="66" spans="1:7" s="7" customFormat="1" ht="37.5" customHeight="1" x14ac:dyDescent="0.25">
      <c r="A66" s="75" t="s">
        <v>8</v>
      </c>
      <c r="B66" s="76"/>
      <c r="C66" s="76"/>
      <c r="D66" s="76"/>
      <c r="E66" s="77"/>
      <c r="F66" s="126">
        <f>SUM(F63:F65)</f>
        <v>404460.99999999994</v>
      </c>
      <c r="G66" s="126">
        <f>SUM(G63:G65)</f>
        <v>85106.9</v>
      </c>
    </row>
    <row r="67" spans="1:7" s="7" customFormat="1" ht="16.5" customHeight="1" x14ac:dyDescent="0.25">
      <c r="A67" s="125" t="s">
        <v>66</v>
      </c>
      <c r="B67" s="123"/>
      <c r="C67" s="123"/>
      <c r="D67" s="123"/>
      <c r="E67" s="123"/>
      <c r="F67" s="123"/>
      <c r="G67" s="124"/>
    </row>
    <row r="68" spans="1:7" s="7" customFormat="1" x14ac:dyDescent="0.25">
      <c r="A68" s="36"/>
      <c r="B68" s="119" t="s">
        <v>7</v>
      </c>
      <c r="C68" s="120"/>
      <c r="D68" s="120"/>
      <c r="E68" s="120"/>
      <c r="F68" s="120"/>
      <c r="G68" s="121"/>
    </row>
    <row r="69" spans="1:7" s="7" customFormat="1" ht="35.25" customHeight="1" x14ac:dyDescent="0.25">
      <c r="A69" s="12">
        <v>1</v>
      </c>
      <c r="B69" s="40" t="s">
        <v>20</v>
      </c>
      <c r="C69" s="45" t="s">
        <v>24</v>
      </c>
      <c r="D69" s="70" t="s">
        <v>78</v>
      </c>
      <c r="E69" s="70" t="s">
        <v>79</v>
      </c>
      <c r="F69" s="127">
        <v>8369.7999999999993</v>
      </c>
      <c r="G69" s="127">
        <v>1353.73</v>
      </c>
    </row>
    <row r="70" spans="1:7" s="7" customFormat="1" ht="31.5" x14ac:dyDescent="0.25">
      <c r="A70" s="12">
        <v>2</v>
      </c>
      <c r="B70" s="41" t="s">
        <v>21</v>
      </c>
      <c r="C70" s="12" t="s">
        <v>24</v>
      </c>
      <c r="D70" s="71" t="s">
        <v>63</v>
      </c>
      <c r="E70" s="72" t="s">
        <v>80</v>
      </c>
      <c r="F70" s="128"/>
      <c r="G70" s="128"/>
    </row>
    <row r="71" spans="1:7" s="7" customFormat="1" ht="63" x14ac:dyDescent="0.25">
      <c r="A71" s="12">
        <v>3</v>
      </c>
      <c r="B71" s="40" t="s">
        <v>22</v>
      </c>
      <c r="C71" s="12" t="s">
        <v>24</v>
      </c>
      <c r="D71" s="73">
        <v>10</v>
      </c>
      <c r="E71" s="71">
        <v>3</v>
      </c>
      <c r="F71" s="129"/>
      <c r="G71" s="129"/>
    </row>
    <row r="72" spans="1:7" s="8" customFormat="1" ht="26.25" hidden="1" x14ac:dyDescent="0.25">
      <c r="A72" s="12">
        <v>5</v>
      </c>
      <c r="B72" s="22" t="s">
        <v>23</v>
      </c>
      <c r="C72" s="12" t="s">
        <v>24</v>
      </c>
      <c r="D72" s="21"/>
      <c r="E72" s="20"/>
      <c r="F72" s="13"/>
      <c r="G72" s="13"/>
    </row>
    <row r="73" spans="1:7" s="8" customFormat="1" ht="28.5" customHeight="1" x14ac:dyDescent="0.25">
      <c r="A73" s="74" t="s">
        <v>8</v>
      </c>
      <c r="B73" s="74"/>
      <c r="C73" s="74"/>
      <c r="D73" s="74"/>
      <c r="E73" s="74"/>
      <c r="F73" s="64">
        <v>8369.7999999999993</v>
      </c>
      <c r="G73" s="64">
        <v>1353.729</v>
      </c>
    </row>
    <row r="74" spans="1:7" s="8" customFormat="1" x14ac:dyDescent="0.25">
      <c r="A74" s="1"/>
      <c r="C74" s="9"/>
      <c r="D74" s="10"/>
      <c r="E74" s="5"/>
      <c r="F74" s="5"/>
      <c r="G74" s="5"/>
    </row>
    <row r="75" spans="1:7" s="8" customFormat="1" x14ac:dyDescent="0.25">
      <c r="A75" s="1"/>
      <c r="C75" s="9"/>
      <c r="D75" s="10"/>
      <c r="E75" s="5"/>
      <c r="F75" s="5"/>
      <c r="G75" s="5"/>
    </row>
    <row r="76" spans="1:7" s="8" customFormat="1" x14ac:dyDescent="0.25">
      <c r="A76" s="1"/>
      <c r="C76" s="9"/>
      <c r="D76" s="10"/>
      <c r="E76" s="5"/>
      <c r="F76" s="5"/>
      <c r="G76" s="5"/>
    </row>
    <row r="77" spans="1:7" s="8" customFormat="1" x14ac:dyDescent="0.25">
      <c r="A77" s="1"/>
      <c r="C77" s="9"/>
      <c r="D77" s="10"/>
      <c r="E77" s="5"/>
      <c r="F77" s="5"/>
      <c r="G77" s="5"/>
    </row>
    <row r="78" spans="1:7" s="8" customFormat="1" x14ac:dyDescent="0.25">
      <c r="A78" s="1"/>
      <c r="C78" s="9"/>
      <c r="D78" s="10"/>
      <c r="E78" s="5"/>
      <c r="F78" s="5"/>
      <c r="G78" s="5"/>
    </row>
    <row r="79" spans="1:7" s="8" customFormat="1" x14ac:dyDescent="0.25">
      <c r="A79" s="1"/>
      <c r="C79" s="9"/>
      <c r="D79" s="10"/>
      <c r="E79" s="5"/>
      <c r="F79" s="5"/>
      <c r="G79" s="5"/>
    </row>
    <row r="80" spans="1:7" s="8" customFormat="1" x14ac:dyDescent="0.25">
      <c r="A80" s="1"/>
      <c r="C80" s="9"/>
      <c r="D80" s="10"/>
      <c r="E80" s="5"/>
      <c r="F80" s="5"/>
      <c r="G80" s="5"/>
    </row>
    <row r="81" spans="1:7" s="8" customFormat="1" x14ac:dyDescent="0.25">
      <c r="A81" s="1"/>
      <c r="C81" s="9"/>
      <c r="D81" s="10"/>
      <c r="E81" s="5"/>
      <c r="F81" s="5"/>
      <c r="G81" s="5"/>
    </row>
    <row r="82" spans="1:7" s="8" customFormat="1" x14ac:dyDescent="0.25">
      <c r="A82" s="1"/>
      <c r="C82" s="9"/>
      <c r="D82" s="10"/>
      <c r="E82" s="5"/>
      <c r="F82" s="5"/>
      <c r="G82" s="5"/>
    </row>
    <row r="83" spans="1:7" s="8" customFormat="1" x14ac:dyDescent="0.25">
      <c r="A83" s="1"/>
      <c r="C83" s="9"/>
      <c r="D83" s="10"/>
      <c r="E83" s="5"/>
      <c r="F83" s="5"/>
      <c r="G83" s="5"/>
    </row>
    <row r="84" spans="1:7" x14ac:dyDescent="0.25">
      <c r="B84" s="8"/>
      <c r="C84" s="9"/>
      <c r="D84" s="10"/>
    </row>
    <row r="85" spans="1:7" x14ac:dyDescent="0.25">
      <c r="B85" s="8"/>
      <c r="C85" s="9"/>
      <c r="D85" s="10"/>
    </row>
    <row r="86" spans="1:7" x14ac:dyDescent="0.25">
      <c r="B86" s="8"/>
      <c r="C86" s="9"/>
      <c r="D86" s="10"/>
    </row>
    <row r="87" spans="1:7" x14ac:dyDescent="0.25">
      <c r="B87" s="8"/>
      <c r="C87" s="9"/>
      <c r="D87" s="10"/>
    </row>
    <row r="88" spans="1:7" x14ac:dyDescent="0.25">
      <c r="B88" s="8"/>
      <c r="C88" s="9"/>
      <c r="D88" s="10"/>
    </row>
    <row r="89" spans="1:7" x14ac:dyDescent="0.25">
      <c r="B89" s="8"/>
      <c r="C89" s="9"/>
      <c r="D89" s="10"/>
    </row>
    <row r="90" spans="1:7" x14ac:dyDescent="0.25">
      <c r="B90" s="8"/>
      <c r="C90" s="9"/>
      <c r="D90" s="10"/>
    </row>
    <row r="91" spans="1:7" x14ac:dyDescent="0.25">
      <c r="B91" s="8"/>
      <c r="C91" s="9"/>
      <c r="D91" s="10"/>
    </row>
    <row r="92" spans="1:7" x14ac:dyDescent="0.25">
      <c r="B92" s="8"/>
      <c r="C92" s="9"/>
      <c r="D92" s="10"/>
    </row>
  </sheetData>
  <mergeCells count="43">
    <mergeCell ref="F69:F71"/>
    <mergeCell ref="G69:G71"/>
    <mergeCell ref="A31:A32"/>
    <mergeCell ref="B31:B32"/>
    <mergeCell ref="B62:G62"/>
    <mergeCell ref="B68:G68"/>
    <mergeCell ref="A61:G61"/>
    <mergeCell ref="A67:G67"/>
    <mergeCell ref="B57:B58"/>
    <mergeCell ref="A57:A58"/>
    <mergeCell ref="B52:B53"/>
    <mergeCell ref="A52:A53"/>
    <mergeCell ref="B55:B56"/>
    <mergeCell ref="A2:G2"/>
    <mergeCell ref="A5:A7"/>
    <mergeCell ref="B5:B7"/>
    <mergeCell ref="C5:C7"/>
    <mergeCell ref="D5:G5"/>
    <mergeCell ref="D6:E6"/>
    <mergeCell ref="F6:G6"/>
    <mergeCell ref="A3:G3"/>
    <mergeCell ref="B10:G10"/>
    <mergeCell ref="E22:E23"/>
    <mergeCell ref="C18:C19"/>
    <mergeCell ref="B22:B23"/>
    <mergeCell ref="A22:A23"/>
    <mergeCell ref="C22:C23"/>
    <mergeCell ref="A73:E73"/>
    <mergeCell ref="A66:E66"/>
    <mergeCell ref="B8:G8"/>
    <mergeCell ref="A11:A12"/>
    <mergeCell ref="B11:B12"/>
    <mergeCell ref="B9:G9"/>
    <mergeCell ref="F11:F58"/>
    <mergeCell ref="A18:A19"/>
    <mergeCell ref="B18:B19"/>
    <mergeCell ref="A20:A21"/>
    <mergeCell ref="B20:B21"/>
    <mergeCell ref="G11:G58"/>
    <mergeCell ref="A55:A56"/>
    <mergeCell ref="D18:D19"/>
    <mergeCell ref="E18:E19"/>
    <mergeCell ref="D22:D23"/>
  </mergeCells>
  <pageMargins left="0.74803149606299213" right="0.74803149606299213" top="0.98425196850393704" bottom="0.98425196850393704" header="0.51181102362204722" footer="0.51181102362204722"/>
  <pageSetup paperSize="9" scale="56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8" sqref="D1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6" sqref="E2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4 кв 2023</vt:lpstr>
      <vt:lpstr>Лист1</vt:lpstr>
      <vt:lpstr>Лист2</vt:lpstr>
      <vt:lpstr>Лист3</vt:lpstr>
      <vt:lpstr>'4 кв 2023'!Заголовки_для_печати</vt:lpstr>
      <vt:lpstr>'4 кв 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2024-04-24T13:55:46Z</dcterms:modified>
</cp:coreProperties>
</file>