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75" yWindow="-300" windowWidth="17625" windowHeight="12225"/>
  </bookViews>
  <sheets>
    <sheet name="МР" sheetId="4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definedNames>
    <definedName name="_xlnm.Print_Titles" localSheetId="1">Емва!$6:$6</definedName>
    <definedName name="_xlnm.Print_Titles" localSheetId="3">Иоссер!$6:$6</definedName>
    <definedName name="_xlnm.Print_Titles" localSheetId="4">Мещура!$6:$6</definedName>
    <definedName name="_xlnm.Print_Titles" localSheetId="0">МР!$6:$6</definedName>
    <definedName name="_xlnm.Print_Titles" localSheetId="5">Серёгово!$6:$6</definedName>
    <definedName name="_xlnm.Print_Titles" localSheetId="2">Синдор!$6:$6</definedName>
    <definedName name="_xlnm.Print_Titles" localSheetId="6">Тракт!$6:$6</definedName>
    <definedName name="_xlnm.Print_Titles" localSheetId="7">Туръя!$6:$6</definedName>
    <definedName name="_xlnm.Print_Titles" localSheetId="8">Чиньяворык!$6:$6</definedName>
    <definedName name="_xlnm.Print_Titles" localSheetId="9">Шошка!$6:$6</definedName>
  </definedNames>
  <calcPr calcId="145621"/>
</workbook>
</file>

<file path=xl/calcChain.xml><?xml version="1.0" encoding="utf-8"?>
<calcChain xmlns="http://schemas.openxmlformats.org/spreadsheetml/2006/main">
  <c r="F30" i="7" l="1"/>
  <c r="G23" i="7"/>
  <c r="G24" i="7"/>
  <c r="F28" i="6"/>
  <c r="G21" i="6"/>
  <c r="G22" i="6"/>
  <c r="F33" i="2"/>
  <c r="G23" i="2"/>
  <c r="G24" i="2"/>
  <c r="C25" i="3"/>
  <c r="D25" i="3"/>
  <c r="E25" i="3"/>
  <c r="G8" i="4"/>
  <c r="G30" i="2" l="1"/>
  <c r="G31" i="2"/>
  <c r="G45" i="4"/>
  <c r="G46" i="4"/>
  <c r="G8" i="11" l="1"/>
  <c r="G9" i="11"/>
  <c r="G10" i="11"/>
  <c r="G12" i="11"/>
  <c r="G13" i="11"/>
  <c r="G14" i="11"/>
  <c r="G16" i="11"/>
  <c r="G17" i="11"/>
  <c r="G18" i="11"/>
  <c r="G19" i="11"/>
  <c r="G20" i="11"/>
  <c r="G21" i="11"/>
  <c r="G22" i="11"/>
  <c r="G23" i="11"/>
  <c r="G24" i="11"/>
  <c r="F26" i="11"/>
  <c r="G26" i="11" s="1"/>
  <c r="G5" i="11"/>
  <c r="F5" i="11"/>
  <c r="A2" i="11"/>
  <c r="G19" i="10"/>
  <c r="G16" i="10"/>
  <c r="G13" i="10"/>
  <c r="F24" i="10"/>
  <c r="G24" i="10" s="1"/>
  <c r="G8" i="10"/>
  <c r="G9" i="10"/>
  <c r="G10" i="10"/>
  <c r="G11" i="10"/>
  <c r="G12" i="10"/>
  <c r="G14" i="10"/>
  <c r="G17" i="10"/>
  <c r="G20" i="10"/>
  <c r="G22" i="10"/>
  <c r="G5" i="10"/>
  <c r="F5" i="10"/>
  <c r="A2" i="10"/>
  <c r="G22" i="9"/>
  <c r="G23" i="9"/>
  <c r="G21" i="9"/>
  <c r="G7" i="11" l="1"/>
  <c r="G7" i="10"/>
  <c r="G16" i="9"/>
  <c r="G13" i="9"/>
  <c r="G8" i="9"/>
  <c r="G9" i="9"/>
  <c r="G10" i="9"/>
  <c r="G12" i="9"/>
  <c r="G14" i="9"/>
  <c r="G18" i="9"/>
  <c r="G19" i="9"/>
  <c r="G20" i="9"/>
  <c r="G24" i="9"/>
  <c r="G25" i="9"/>
  <c r="G7" i="9"/>
  <c r="G5" i="9"/>
  <c r="F5" i="9"/>
  <c r="A2" i="9"/>
  <c r="F17" i="8"/>
  <c r="G14" i="8"/>
  <c r="G8" i="8"/>
  <c r="G9" i="8"/>
  <c r="G10" i="8"/>
  <c r="G11" i="8"/>
  <c r="G13" i="8"/>
  <c r="G15" i="8"/>
  <c r="G20" i="8"/>
  <c r="G21" i="8"/>
  <c r="G22" i="8"/>
  <c r="G23" i="8"/>
  <c r="G24" i="8"/>
  <c r="G7" i="8"/>
  <c r="G5" i="8"/>
  <c r="F5" i="8"/>
  <c r="A2" i="8"/>
  <c r="G8" i="7"/>
  <c r="G9" i="7"/>
  <c r="G10" i="7"/>
  <c r="G13" i="7"/>
  <c r="G15" i="7"/>
  <c r="G17" i="7"/>
  <c r="G18" i="7"/>
  <c r="G20" i="7"/>
  <c r="G21" i="7"/>
  <c r="G22" i="7"/>
  <c r="G28" i="7"/>
  <c r="G27" i="7"/>
  <c r="G19" i="7"/>
  <c r="G14" i="7"/>
  <c r="G7" i="7"/>
  <c r="G5" i="7"/>
  <c r="F5" i="7"/>
  <c r="A2" i="7"/>
  <c r="G8" i="6"/>
  <c r="G9" i="6"/>
  <c r="G10" i="6"/>
  <c r="G11" i="6"/>
  <c r="G12" i="6"/>
  <c r="G14" i="6"/>
  <c r="G20" i="6"/>
  <c r="G24" i="6"/>
  <c r="G26" i="6"/>
  <c r="E25" i="6"/>
  <c r="D25" i="6"/>
  <c r="G25" i="6" s="1"/>
  <c r="C25" i="6"/>
  <c r="G23" i="6"/>
  <c r="G18" i="6"/>
  <c r="F16" i="6"/>
  <c r="G13" i="6"/>
  <c r="G7" i="6"/>
  <c r="G5" i="6"/>
  <c r="F5" i="6"/>
  <c r="A2" i="6"/>
  <c r="G21" i="5"/>
  <c r="E20" i="5"/>
  <c r="D20" i="5"/>
  <c r="C20" i="5"/>
  <c r="G8" i="5"/>
  <c r="G9" i="5"/>
  <c r="G10" i="5"/>
  <c r="G12" i="5"/>
  <c r="G14" i="5"/>
  <c r="G17" i="5"/>
  <c r="G18" i="5"/>
  <c r="G19" i="5"/>
  <c r="G23" i="5"/>
  <c r="F24" i="5"/>
  <c r="G22" i="5"/>
  <c r="G16" i="5"/>
  <c r="G7" i="5"/>
  <c r="G5" i="5"/>
  <c r="F5" i="5"/>
  <c r="A2" i="5"/>
  <c r="G27" i="3"/>
  <c r="G25" i="3"/>
  <c r="G26" i="3"/>
  <c r="G21" i="3"/>
  <c r="G18" i="3"/>
  <c r="G19" i="3"/>
  <c r="G14" i="3"/>
  <c r="G7" i="3"/>
  <c r="G8" i="3"/>
  <c r="G9" i="3"/>
  <c r="G12" i="3"/>
  <c r="G13" i="3"/>
  <c r="G22" i="3"/>
  <c r="G23" i="3"/>
  <c r="G24" i="3"/>
  <c r="G28" i="3"/>
  <c r="G29" i="3"/>
  <c r="G30" i="3"/>
  <c r="G31" i="3"/>
  <c r="G5" i="3"/>
  <c r="F5" i="3"/>
  <c r="A2" i="3"/>
  <c r="G25" i="2"/>
  <c r="G26" i="2"/>
  <c r="G29" i="2"/>
  <c r="G27" i="2"/>
  <c r="G19" i="2"/>
  <c r="G13" i="2"/>
  <c r="G18" i="2"/>
  <c r="G20" i="2"/>
  <c r="G21" i="2"/>
  <c r="G22" i="2"/>
  <c r="G7" i="2"/>
  <c r="G8" i="2"/>
  <c r="G9" i="2"/>
  <c r="G10" i="2"/>
  <c r="G12" i="2"/>
  <c r="G16" i="2"/>
  <c r="G17" i="2"/>
  <c r="G28" i="2"/>
  <c r="G5" i="2"/>
  <c r="F5" i="2"/>
  <c r="A2" i="2"/>
  <c r="G48" i="4"/>
  <c r="G44" i="4"/>
  <c r="G39" i="4"/>
  <c r="G36" i="4"/>
  <c r="G30" i="4"/>
  <c r="G29" i="4"/>
  <c r="G28" i="4"/>
  <c r="G24" i="4"/>
  <c r="G17" i="4"/>
  <c r="G25" i="4"/>
  <c r="G26" i="4"/>
  <c r="G27" i="4"/>
  <c r="G31" i="4"/>
  <c r="G32" i="4"/>
  <c r="G33" i="4"/>
  <c r="G34" i="4"/>
  <c r="G35" i="4"/>
  <c r="G37" i="4"/>
  <c r="G38" i="4"/>
  <c r="G40" i="4"/>
  <c r="G41" i="4"/>
  <c r="G42" i="4"/>
  <c r="G43" i="4"/>
  <c r="G47" i="4"/>
  <c r="G49" i="4"/>
  <c r="G19" i="4"/>
  <c r="G20" i="4"/>
  <c r="G21" i="4"/>
  <c r="G23" i="4"/>
  <c r="G18" i="4"/>
  <c r="G9" i="4"/>
  <c r="G10" i="4"/>
  <c r="G11" i="4"/>
  <c r="G12" i="4"/>
  <c r="G13" i="4"/>
  <c r="G14" i="4"/>
  <c r="F15" i="4"/>
  <c r="G7" i="4"/>
  <c r="G13" i="5" l="1"/>
  <c r="F27" i="9"/>
  <c r="G27" i="9" s="1"/>
  <c r="F26" i="8"/>
  <c r="G26" i="8" s="1"/>
  <c r="G19" i="8"/>
  <c r="G30" i="7"/>
  <c r="G28" i="6"/>
  <c r="G20" i="5"/>
  <c r="F27" i="5"/>
  <c r="G27" i="5" s="1"/>
  <c r="F33" i="3"/>
  <c r="G33" i="3" s="1"/>
  <c r="G16" i="3"/>
  <c r="G33" i="2"/>
  <c r="F50" i="4"/>
  <c r="G50" i="4" s="1"/>
</calcChain>
</file>

<file path=xl/sharedStrings.xml><?xml version="1.0" encoding="utf-8"?>
<sst xmlns="http://schemas.openxmlformats.org/spreadsheetml/2006/main" count="603" uniqueCount="122">
  <si>
    <t>Наименование бюджета: бюджет городского поселения "Емва"</t>
  </si>
  <si>
    <t>Единица измерения: руб.</t>
  </si>
  <si>
    <t>Код раздела, подраздела</t>
  </si>
  <si>
    <t>Наименование показателя</t>
  </si>
  <si>
    <t>Плановые назначения</t>
  </si>
  <si>
    <t>Исполнено</t>
  </si>
  <si>
    <t>Процент исполнения</t>
  </si>
  <si>
    <t>1</t>
  </si>
  <si>
    <t>2</t>
  </si>
  <si>
    <t>3</t>
  </si>
  <si>
    <t>4</t>
  </si>
  <si>
    <t>5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</si>
  <si>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</si>
  <si>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</si>
  <si>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</si>
  <si>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</si>
  <si>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</si>
  <si>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</si>
  <si>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</si>
  <si>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</si>
  <si>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</si>
  <si>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</si>
  <si>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</si>
  <si>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</si>
  <si>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</si>
  <si>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</si>
  <si>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</si>
  <si>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</si>
  <si>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</si>
  <si>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</si>
  <si>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</si>
  <si>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</si>
  <si>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</si>
  <si>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</si>
  <si>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</si>
  <si>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</si>
  <si>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</si>
  <si>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</si>
  <si>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</si>
  <si>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</si>
  <si>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</si>
  <si>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</si>
  <si>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</si>
  <si>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</si>
  <si>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</si>
  <si>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</si>
  <si>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</si>
  <si>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</si>
  <si>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</si>
  <si>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</si>
  <si>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Итого:</t>
  </si>
  <si>
    <t>Наименование бюджета: бюджет городского поселения "Синдор"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</si>
  <si>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</si>
  <si>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</si>
  <si>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</si>
  <si>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</si>
  <si>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1003</t>
  </si>
  <si>
    <t>Социальное обеспечение населения</t>
  </si>
  <si>
    <t>1101</t>
  </si>
  <si>
    <t>Физическая культура</t>
  </si>
  <si>
    <t>Наименование бюджета: бюджет муниципального района "Княжпогостский"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</si>
  <si>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</si>
  <si>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</si>
  <si>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</si>
  <si>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</si>
  <si>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0105</t>
  </si>
  <si>
    <t>Судебная система</t>
  </si>
  <si>
    <t>0405</t>
  </si>
  <si>
    <t>Сельское хозяйство и рыболовство</t>
  </si>
  <si>
    <t>0410</t>
  </si>
  <si>
    <t>Связь и информатика</t>
  </si>
  <si>
    <t>0412</t>
  </si>
  <si>
    <t>Другие вопросы в области национальной экономики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</si>
  <si>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</si>
  <si>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</si>
  <si>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</si>
  <si>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</si>
  <si>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</si>
  <si>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</si>
  <si>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</si>
  <si>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</si>
  <si>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</si>
  <si>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</si>
  <si>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</si>
  <si>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</si>
  <si>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</si>
  <si>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</si>
  <si>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</si>
  <si>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</si>
  <si>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</si>
  <si>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</si>
  <si>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1004</t>
  </si>
  <si>
    <t>Охрана семьи и детства</t>
  </si>
  <si>
    <t>1006</t>
  </si>
  <si>
    <t>Другие вопросы в области социальной политики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</si>
  <si>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</si>
  <si>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</si>
  <si>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</si>
  <si>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</si>
  <si>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</si>
  <si>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</si>
  <si>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Наименование бюджета: бюджет сельского поселения "Иоссер"</t>
  </si>
  <si>
    <t>Наименование бюджета: бюджет сельского поселения "Мещура"</t>
  </si>
  <si>
    <t>Наименование бюджета: бюджет сельского поселения "Серёгово"</t>
  </si>
  <si>
    <t>Наименование бюджета: бюджет сельского поселения "Тракт"</t>
  </si>
  <si>
    <t>Наименование бюджета: бюджет сельского поселения "Туръя"</t>
  </si>
  <si>
    <t>Наименование бюджета: бюджет сельского поселения "Чиньяворык"</t>
  </si>
  <si>
    <t>0406</t>
  </si>
  <si>
    <t>Водное хозяйство</t>
  </si>
  <si>
    <t>Наименование бюджета: бюджет сельского поселения "Шошка"</t>
  </si>
  <si>
    <t>6</t>
  </si>
  <si>
    <t>7</t>
  </si>
  <si>
    <t>0602</t>
  </si>
  <si>
    <t>Сбор, удаление отходов и очистка сточных вод</t>
  </si>
  <si>
    <t>ОХРАНА ОКРУЖАЮЩЕЙ СРЕДЫ</t>
  </si>
  <si>
    <t>0600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</si>
  <si>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</si>
  <si>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</si>
  <si>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Сбор, удление отходов и очистка сточных</t>
  </si>
  <si>
    <t>Сведения по исполнению бюджета в разрезе разделов и подразделов классификации расходов на 01.01.2022 и в сравнении с соответствующим периодом прошлого года</t>
  </si>
  <si>
    <t>Исполнено на 01.01.2021</t>
  </si>
  <si>
    <t>Процент исполнения 01.01.2022 к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</si>
</sst>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"/>
  </numFmts>
  <fonts count="15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D9D9D9"/>
      </left>
      <right/>
      <top/>
      <bottom style="thin">
        <color rgb="FFB9CDE5"/>
      </bottom>
      <diagonal/>
    </border>
  </borders>
  <cellStyleXfs count="36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2" borderId="8">
      <alignment horizontal="center" vertical="top" shrinkToFit="1"/>
    </xf>
    <xf numFmtId="0" fontId="3" fillId="2" borderId="9">
      <alignment horizontal="left" vertical="top" wrapText="1"/>
    </xf>
    <xf numFmtId="4" fontId="3" fillId="2" borderId="9">
      <alignment horizontal="right" vertical="top" shrinkToFit="1"/>
    </xf>
    <xf numFmtId="164" fontId="3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164" fontId="3" fillId="3" borderId="13">
      <alignment horizontal="right" vertical="top" shrinkToFit="1"/>
    </xf>
    <xf numFmtId="0" fontId="1" fillId="0" borderId="14"/>
    <xf numFmtId="0" fontId="1" fillId="0" borderId="15"/>
    <xf numFmtId="0" fontId="1" fillId="0" borderId="16"/>
    <xf numFmtId="0" fontId="4" fillId="4" borderId="17"/>
    <xf numFmtId="0" fontId="4" fillId="4" borderId="18"/>
    <xf numFmtId="4" fontId="4" fillId="4" borderId="18">
      <alignment horizontal="right" shrinkToFit="1"/>
    </xf>
    <xf numFmtId="164" fontId="4" fillId="4" borderId="19">
      <alignment horizontal="right" shrinkToFit="1"/>
    </xf>
    <xf numFmtId="0" fontId="1" fillId="0" borderId="20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49" fontId="5" fillId="0" borderId="11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164" fontId="6" fillId="0" borderId="13">
      <alignment horizontal="right" vertical="top" shrinkToFit="1"/>
    </xf>
  </cellStyleXfs>
  <cellXfs count="114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9" fillId="0" borderId="20" xfId="25" applyNumberFormat="1" applyFont="1" applyProtection="1"/>
    <xf numFmtId="0" fontId="11" fillId="0" borderId="1" xfId="2" applyNumberFormat="1" applyFont="1" applyAlignment="1" applyProtection="1">
      <alignment vertical="top" wrapText="1"/>
    </xf>
    <xf numFmtId="0" fontId="13" fillId="0" borderId="0" xfId="0" applyFont="1" applyProtection="1">
      <protection locked="0"/>
    </xf>
    <xf numFmtId="0" fontId="12" fillId="0" borderId="20" xfId="25" applyNumberFormat="1" applyFont="1" applyProtection="1"/>
    <xf numFmtId="165" fontId="8" fillId="0" borderId="23" xfId="0" applyNumberFormat="1" applyFont="1" applyFill="1" applyBorder="1" applyAlignment="1">
      <alignment horizontal="center" vertical="center" wrapText="1"/>
    </xf>
    <xf numFmtId="49" fontId="11" fillId="5" borderId="8" xfId="10" applyNumberFormat="1" applyFont="1" applyFill="1" applyProtection="1">
      <alignment horizontal="center" vertical="top" shrinkToFit="1"/>
    </xf>
    <xf numFmtId="0" fontId="11" fillId="5" borderId="9" xfId="11" applyNumberFormat="1" applyFont="1" applyFill="1" applyProtection="1">
      <alignment horizontal="left" vertical="top" wrapText="1"/>
    </xf>
    <xf numFmtId="4" fontId="11" fillId="5" borderId="9" xfId="12" applyNumberFormat="1" applyFont="1" applyFill="1" applyProtection="1">
      <alignment horizontal="right" vertical="top" shrinkToFit="1"/>
    </xf>
    <xf numFmtId="0" fontId="13" fillId="0" borderId="0" xfId="0" applyFont="1" applyFill="1" applyProtection="1">
      <protection locked="0"/>
    </xf>
    <xf numFmtId="0" fontId="12" fillId="0" borderId="1" xfId="25" applyNumberFormat="1" applyFont="1" applyBorder="1" applyProtection="1"/>
    <xf numFmtId="0" fontId="13" fillId="0" borderId="1" xfId="0" applyFont="1" applyBorder="1" applyProtection="1">
      <protection locked="0"/>
    </xf>
    <xf numFmtId="49" fontId="11" fillId="5" borderId="23" xfId="10" applyNumberFormat="1" applyFont="1" applyFill="1" applyBorder="1" applyProtection="1">
      <alignment horizontal="center" vertical="top" shrinkToFit="1"/>
    </xf>
    <xf numFmtId="0" fontId="11" fillId="5" borderId="23" xfId="11" applyNumberFormat="1" applyFont="1" applyFill="1" applyBorder="1" applyProtection="1">
      <alignment horizontal="left" vertical="top" wrapText="1"/>
    </xf>
    <xf numFmtId="4" fontId="11" fillId="5" borderId="23" xfId="12" applyNumberFormat="1" applyFont="1" applyFill="1" applyBorder="1" applyProtection="1">
      <alignment horizontal="right" vertical="top" shrinkToFit="1"/>
    </xf>
    <xf numFmtId="164" fontId="11" fillId="5" borderId="23" xfId="13" applyNumberFormat="1" applyFont="1" applyFill="1" applyBorder="1" applyProtection="1">
      <alignment horizontal="right" vertical="top" shrinkToFit="1"/>
    </xf>
    <xf numFmtId="49" fontId="11" fillId="3" borderId="23" xfId="14" applyNumberFormat="1" applyFont="1" applyBorder="1" applyProtection="1">
      <alignment horizontal="center" vertical="top" shrinkToFit="1"/>
    </xf>
    <xf numFmtId="0" fontId="11" fillId="3" borderId="23" xfId="15" applyNumberFormat="1" applyFont="1" applyBorder="1" applyProtection="1">
      <alignment horizontal="left" vertical="top" wrapText="1"/>
    </xf>
    <xf numFmtId="4" fontId="11" fillId="3" borderId="23" xfId="16" applyNumberFormat="1" applyFont="1" applyBorder="1" applyProtection="1">
      <alignment horizontal="right" vertical="top" shrinkToFit="1"/>
    </xf>
    <xf numFmtId="164" fontId="11" fillId="3" borderId="23" xfId="17" applyNumberFormat="1" applyFont="1" applyBorder="1" applyProtection="1">
      <alignment horizontal="right" vertical="top" shrinkToFit="1"/>
    </xf>
    <xf numFmtId="0" fontId="11" fillId="7" borderId="23" xfId="21" applyNumberFormat="1" applyFont="1" applyFill="1" applyBorder="1" applyProtection="1"/>
    <xf numFmtId="0" fontId="11" fillId="7" borderId="23" xfId="22" applyNumberFormat="1" applyFont="1" applyFill="1" applyBorder="1" applyProtection="1"/>
    <xf numFmtId="4" fontId="11" fillId="7" borderId="23" xfId="23" applyNumberFormat="1" applyFont="1" applyFill="1" applyBorder="1" applyProtection="1">
      <alignment horizontal="right" shrinkToFit="1"/>
    </xf>
    <xf numFmtId="164" fontId="11" fillId="7" borderId="23" xfId="24" applyNumberFormat="1" applyFont="1" applyFill="1" applyBorder="1" applyProtection="1">
      <alignment horizontal="right" shrinkToFit="1"/>
    </xf>
    <xf numFmtId="49" fontId="11" fillId="0" borderId="23" xfId="4" applyNumberFormat="1" applyFont="1" applyBorder="1" applyProtection="1">
      <alignment horizontal="center" vertical="center" wrapText="1"/>
    </xf>
    <xf numFmtId="49" fontId="11" fillId="0" borderId="23" xfId="5" applyNumberFormat="1" applyFont="1" applyBorder="1" applyProtection="1">
      <alignment horizontal="center" vertical="center" wrapText="1"/>
    </xf>
    <xf numFmtId="49" fontId="11" fillId="0" borderId="23" xfId="6" applyNumberFormat="1" applyFont="1" applyBorder="1" applyProtection="1">
      <alignment horizontal="center" vertical="center" wrapText="1"/>
    </xf>
    <xf numFmtId="49" fontId="11" fillId="0" borderId="23" xfId="7" applyNumberFormat="1" applyFont="1" applyBorder="1" applyProtection="1">
      <alignment horizontal="center" vertical="center" wrapText="1"/>
    </xf>
    <xf numFmtId="49" fontId="11" fillId="0" borderId="23" xfId="8" applyNumberFormat="1" applyFont="1" applyBorder="1" applyProtection="1">
      <alignment horizontal="center" vertical="center" wrapText="1"/>
    </xf>
    <xf numFmtId="49" fontId="11" fillId="0" borderId="23" xfId="9" applyNumberFormat="1" applyFont="1" applyBorder="1" applyProtection="1">
      <alignment horizontal="center" vertical="center" wrapText="1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49" fontId="12" fillId="3" borderId="23" xfId="14" applyNumberFormat="1" applyFont="1" applyBorder="1" applyProtection="1">
      <alignment horizontal="center" vertical="top" shrinkToFit="1"/>
    </xf>
    <xf numFmtId="0" fontId="12" fillId="3" borderId="23" xfId="15" applyNumberFormat="1" applyFont="1" applyBorder="1" applyProtection="1">
      <alignment horizontal="left" vertical="top" wrapText="1"/>
    </xf>
    <xf numFmtId="4" fontId="12" fillId="3" borderId="23" xfId="16" applyNumberFormat="1" applyFont="1" applyBorder="1" applyProtection="1">
      <alignment horizontal="right" vertical="top" shrinkToFit="1"/>
    </xf>
    <xf numFmtId="164" fontId="12" fillId="3" borderId="23" xfId="17" applyNumberFormat="1" applyFont="1" applyBorder="1" applyProtection="1">
      <alignment horizontal="right" vertical="top" shrinkToFit="1"/>
    </xf>
    <xf numFmtId="4" fontId="13" fillId="0" borderId="23" xfId="0" applyNumberFormat="1" applyFont="1" applyBorder="1" applyAlignment="1" applyProtection="1">
      <alignment horizontal="right" vertical="top"/>
      <protection locked="0"/>
    </xf>
    <xf numFmtId="4" fontId="8" fillId="5" borderId="23" xfId="0" applyNumberFormat="1" applyFont="1" applyFill="1" applyBorder="1" applyAlignment="1" applyProtection="1">
      <alignment horizontal="right" vertical="top"/>
      <protection locked="0"/>
    </xf>
    <xf numFmtId="4" fontId="8" fillId="7" borderId="23" xfId="0" applyNumberFormat="1" applyFont="1" applyFill="1" applyBorder="1" applyAlignment="1" applyProtection="1">
      <alignment horizontal="right" vertical="top"/>
      <protection locked="0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49" fontId="11" fillId="5" borderId="23" xfId="14" applyNumberFormat="1" applyFont="1" applyFill="1" applyBorder="1" applyProtection="1">
      <alignment horizontal="center" vertical="top" shrinkToFit="1"/>
    </xf>
    <xf numFmtId="0" fontId="11" fillId="5" borderId="23" xfId="15" applyNumberFormat="1" applyFont="1" applyFill="1" applyBorder="1" applyProtection="1">
      <alignment horizontal="left" vertical="top" wrapText="1"/>
    </xf>
    <xf numFmtId="4" fontId="11" fillId="5" borderId="23" xfId="16" applyNumberFormat="1" applyFont="1" applyFill="1" applyBorder="1" applyProtection="1">
      <alignment horizontal="right" vertical="top" shrinkToFit="1"/>
    </xf>
    <xf numFmtId="164" fontId="11" fillId="5" borderId="23" xfId="17" applyNumberFormat="1" applyFont="1" applyFill="1" applyBorder="1" applyProtection="1">
      <alignment horizontal="right" vertical="top" shrinkToFit="1"/>
    </xf>
    <xf numFmtId="49" fontId="12" fillId="0" borderId="23" xfId="10" applyNumberFormat="1" applyFont="1" applyFill="1" applyBorder="1" applyProtection="1">
      <alignment horizontal="center" vertical="top" shrinkToFit="1"/>
    </xf>
    <xf numFmtId="0" fontId="12" fillId="0" borderId="23" xfId="11" applyNumberFormat="1" applyFont="1" applyFill="1" applyBorder="1" applyProtection="1">
      <alignment horizontal="left" vertical="top" wrapText="1"/>
    </xf>
    <xf numFmtId="4" fontId="12" fillId="0" borderId="23" xfId="12" applyNumberFormat="1" applyFont="1" applyFill="1" applyBorder="1" applyProtection="1">
      <alignment horizontal="right" vertical="top" shrinkToFit="1"/>
    </xf>
    <xf numFmtId="164" fontId="12" fillId="0" borderId="23" xfId="13" applyNumberFormat="1" applyFont="1" applyFill="1" applyBorder="1" applyProtection="1">
      <alignment horizontal="right" vertical="top" shrinkToFit="1"/>
    </xf>
    <xf numFmtId="4" fontId="13" fillId="0" borderId="23" xfId="0" applyNumberFormat="1" applyFont="1" applyFill="1" applyBorder="1" applyAlignment="1" applyProtection="1">
      <alignment horizontal="right" vertical="top"/>
      <protection locked="0"/>
    </xf>
    <xf numFmtId="0" fontId="12" fillId="0" borderId="14" xfId="18" applyNumberFormat="1" applyFont="1" applyProtection="1"/>
    <xf numFmtId="0" fontId="12" fillId="0" borderId="15" xfId="19" applyNumberFormat="1" applyFont="1" applyProtection="1"/>
    <xf numFmtId="49" fontId="8" fillId="0" borderId="23" xfId="0" applyNumberFormat="1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18" applyNumberFormat="1" applyFont="1" applyBorder="1" applyProtection="1"/>
    <xf numFmtId="0" fontId="12" fillId="0" borderId="1" xfId="19" applyNumberFormat="1" applyFont="1" applyBorder="1" applyProtection="1"/>
    <xf numFmtId="0" fontId="12" fillId="0" borderId="25" xfId="20" applyNumberFormat="1" applyFont="1" applyBorder="1" applyProtection="1"/>
    <xf numFmtId="0" fontId="11" fillId="6" borderId="23" xfId="21" applyNumberFormat="1" applyFont="1" applyFill="1" applyBorder="1" applyProtection="1"/>
    <xf numFmtId="0" fontId="11" fillId="6" borderId="23" xfId="22" applyNumberFormat="1" applyFont="1" applyFill="1" applyBorder="1" applyProtection="1"/>
    <xf numFmtId="4" fontId="11" fillId="6" borderId="23" xfId="23" applyNumberFormat="1" applyFont="1" applyFill="1" applyBorder="1" applyProtection="1">
      <alignment horizontal="right" shrinkToFit="1"/>
    </xf>
    <xf numFmtId="164" fontId="11" fillId="6" borderId="23" xfId="24" applyNumberFormat="1" applyFont="1" applyFill="1" applyBorder="1" applyProtection="1">
      <alignment horizontal="right" shrinkToFit="1"/>
    </xf>
    <xf numFmtId="4" fontId="13" fillId="0" borderId="1" xfId="0" applyNumberFormat="1" applyFont="1" applyBorder="1" applyAlignment="1" applyProtection="1">
      <alignment horizontal="right" vertical="top"/>
      <protection locked="0"/>
    </xf>
    <xf numFmtId="4" fontId="8" fillId="6" borderId="23" xfId="0" applyNumberFormat="1" applyFont="1" applyFill="1" applyBorder="1" applyAlignment="1" applyProtection="1">
      <alignment horizontal="right" vertical="top"/>
      <protection locked="0"/>
    </xf>
    <xf numFmtId="4" fontId="13" fillId="5" borderId="23" xfId="0" applyNumberFormat="1" applyFont="1" applyFill="1" applyBorder="1" applyAlignment="1" applyProtection="1">
      <alignment horizontal="right" vertical="top"/>
      <protection locked="0"/>
    </xf>
    <xf numFmtId="49" fontId="11" fillId="0" borderId="23" xfId="4" applyNumberFormat="1" applyFont="1" applyBorder="1" applyAlignment="1" applyProtection="1">
      <alignment horizontal="center" vertical="center" wrapText="1"/>
    </xf>
    <xf numFmtId="49" fontId="11" fillId="0" borderId="23" xfId="5" applyNumberFormat="1" applyFont="1" applyBorder="1" applyAlignment="1" applyProtection="1">
      <alignment horizontal="center" vertical="center" wrapText="1"/>
    </xf>
    <xf numFmtId="49" fontId="11" fillId="0" borderId="23" xfId="6" applyNumberFormat="1" applyFont="1" applyBorder="1" applyAlignment="1" applyProtection="1">
      <alignment horizontal="center" vertical="center" wrapText="1"/>
    </xf>
    <xf numFmtId="0" fontId="12" fillId="0" borderId="23" xfId="18" applyNumberFormat="1" applyFont="1" applyBorder="1" applyProtection="1"/>
    <xf numFmtId="0" fontId="12" fillId="0" borderId="23" xfId="19" applyNumberFormat="1" applyFont="1" applyBorder="1" applyProtection="1"/>
    <xf numFmtId="0" fontId="12" fillId="0" borderId="23" xfId="20" applyNumberFormat="1" applyFont="1" applyBorder="1" applyProtection="1"/>
    <xf numFmtId="4" fontId="13" fillId="0" borderId="23" xfId="0" applyNumberFormat="1" applyFont="1" applyBorder="1" applyProtection="1">
      <protection locked="0"/>
    </xf>
    <xf numFmtId="4" fontId="8" fillId="5" borderId="23" xfId="0" applyNumberFormat="1" applyFont="1" applyFill="1" applyBorder="1" applyProtection="1">
      <protection locked="0"/>
    </xf>
    <xf numFmtId="0" fontId="8" fillId="5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49" fontId="12" fillId="3" borderId="11" xfId="14" applyNumberFormat="1" applyFont="1" applyProtection="1">
      <alignment horizontal="center" vertical="top" shrinkToFit="1"/>
    </xf>
    <xf numFmtId="0" fontId="12" fillId="3" borderId="12" xfId="15" applyNumberFormat="1" applyFont="1" applyProtection="1">
      <alignment horizontal="left" vertical="top" wrapText="1"/>
    </xf>
    <xf numFmtId="4" fontId="12" fillId="3" borderId="12" xfId="16" applyNumberFormat="1" applyFont="1" applyProtection="1">
      <alignment horizontal="right" vertical="top" shrinkToFit="1"/>
    </xf>
    <xf numFmtId="4" fontId="12" fillId="3" borderId="22" xfId="16" applyNumberFormat="1" applyFont="1" applyBorder="1" applyProtection="1">
      <alignment horizontal="right" vertical="top" shrinkToFit="1"/>
    </xf>
    <xf numFmtId="0" fontId="11" fillId="7" borderId="17" xfId="21" applyNumberFormat="1" applyFont="1" applyFill="1" applyProtection="1"/>
    <xf numFmtId="0" fontId="11" fillId="7" borderId="18" xfId="22" applyNumberFormat="1" applyFont="1" applyFill="1" applyProtection="1"/>
    <xf numFmtId="4" fontId="11" fillId="7" borderId="18" xfId="23" applyNumberFormat="1" applyFont="1" applyFill="1" applyProtection="1">
      <alignment horizontal="right" shrinkToFit="1"/>
    </xf>
    <xf numFmtId="4" fontId="11" fillId="5" borderId="26" xfId="12" applyNumberFormat="1" applyFont="1" applyFill="1" applyBorder="1" applyProtection="1">
      <alignment horizontal="right" vertical="top" shrinkToFit="1"/>
    </xf>
    <xf numFmtId="4" fontId="12" fillId="3" borderId="12" xfId="16" applyNumberFormat="1" applyFont="1" applyAlignment="1" applyProtection="1">
      <alignment horizontal="right" vertical="top" shrinkToFit="1"/>
    </xf>
    <xf numFmtId="4" fontId="12" fillId="3" borderId="22" xfId="16" applyNumberFormat="1" applyFont="1" applyBorder="1" applyAlignment="1" applyProtection="1">
      <alignment horizontal="right" vertical="top" shrinkToFit="1"/>
    </xf>
    <xf numFmtId="164" fontId="12" fillId="3" borderId="23" xfId="17" applyNumberFormat="1" applyFont="1" applyBorder="1" applyAlignment="1" applyProtection="1">
      <alignment horizontal="right" vertical="top" shrinkToFit="1"/>
    </xf>
    <xf numFmtId="4" fontId="11" fillId="5" borderId="9" xfId="12" applyNumberFormat="1" applyFont="1" applyFill="1" applyAlignment="1" applyProtection="1">
      <alignment horizontal="right" vertical="top" shrinkToFit="1"/>
    </xf>
    <xf numFmtId="164" fontId="11" fillId="5" borderId="23" xfId="13" applyNumberFormat="1" applyFont="1" applyFill="1" applyBorder="1" applyAlignment="1" applyProtection="1">
      <alignment horizontal="right" vertical="top" shrinkToFit="1"/>
    </xf>
    <xf numFmtId="4" fontId="8" fillId="7" borderId="23" xfId="0" applyNumberFormat="1" applyFont="1" applyFill="1" applyBorder="1" applyProtection="1">
      <protection locked="0"/>
    </xf>
    <xf numFmtId="0" fontId="1" fillId="0" borderId="1" xfId="25" applyNumberFormat="1" applyBorder="1" applyProtection="1"/>
    <xf numFmtId="0" fontId="0" fillId="0" borderId="1" xfId="0" applyBorder="1" applyProtection="1">
      <protection locked="0"/>
    </xf>
    <xf numFmtId="4" fontId="11" fillId="5" borderId="23" xfId="12" applyNumberFormat="1" applyFont="1" applyFill="1" applyBorder="1" applyAlignment="1" applyProtection="1">
      <alignment horizontal="right" vertical="top" shrinkToFit="1"/>
    </xf>
    <xf numFmtId="4" fontId="12" fillId="3" borderId="23" xfId="16" applyNumberFormat="1" applyFont="1" applyBorder="1" applyAlignment="1" applyProtection="1">
      <alignment horizontal="right" vertical="top" shrinkToFit="1"/>
    </xf>
    <xf numFmtId="0" fontId="12" fillId="0" borderId="15" xfId="20" applyNumberFormat="1" applyFont="1" applyBorder="1" applyProtection="1"/>
    <xf numFmtId="164" fontId="11" fillId="5" borderId="26" xfId="13" applyNumberFormat="1" applyFont="1" applyFill="1" applyBorder="1" applyProtection="1">
      <alignment horizontal="right" vertical="top" shrinkToFit="1"/>
    </xf>
    <xf numFmtId="164" fontId="12" fillId="3" borderId="22" xfId="17" applyNumberFormat="1" applyFont="1" applyBorder="1" applyProtection="1">
      <alignment horizontal="right" vertical="top" shrinkToFit="1"/>
    </xf>
    <xf numFmtId="164" fontId="11" fillId="7" borderId="18" xfId="24" applyNumberFormat="1" applyFont="1" applyFill="1" applyBorder="1" applyProtection="1">
      <alignment horizontal="right" shrinkToFit="1"/>
    </xf>
    <xf numFmtId="0" fontId="12" fillId="0" borderId="1" xfId="1" applyNumberFormat="1" applyFont="1" applyProtection="1">
      <alignment horizontal="left" vertical="top" wrapText="1"/>
    </xf>
    <xf numFmtId="0" fontId="12" fillId="0" borderId="1" xfId="1" applyFont="1">
      <alignment horizontal="left" vertical="top" wrapText="1"/>
    </xf>
    <xf numFmtId="0" fontId="12" fillId="0" borderId="1" xfId="26" applyNumberFormat="1" applyFont="1" applyProtection="1">
      <alignment horizontal="left" vertical="top" wrapText="1"/>
    </xf>
    <xf numFmtId="0" fontId="12" fillId="0" borderId="1" xfId="26" applyFont="1">
      <alignment horizontal="left" vertical="top" wrapText="1"/>
    </xf>
    <xf numFmtId="0" fontId="14" fillId="0" borderId="1" xfId="2" applyNumberFormat="1" applyFont="1" applyAlignment="1" applyProtection="1">
      <alignment horizontal="center" vertical="top" wrapText="1"/>
    </xf>
    <xf numFmtId="0" fontId="12" fillId="0" borderId="21" xfId="3" applyNumberFormat="1" applyFont="1" applyBorder="1" applyAlignment="1" applyProtection="1">
      <alignment horizontal="right" vertical="top" wrapText="1"/>
    </xf>
    <xf numFmtId="0" fontId="12" fillId="0" borderId="1" xfId="3" applyNumberFormat="1" applyFont="1" applyBorder="1" applyAlignment="1" applyProtection="1">
      <alignment horizontal="righ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0" fontId="9" fillId="0" borderId="1" xfId="26" applyNumberFormat="1" applyFont="1" applyProtection="1">
      <alignment horizontal="left" vertical="top" wrapText="1"/>
    </xf>
    <xf numFmtId="0" fontId="9" fillId="0" borderId="1" xfId="26" applyFont="1">
      <alignment horizontal="left" vertical="top" wrapText="1"/>
    </xf>
    <xf numFmtId="4" fontId="12" fillId="0" borderId="1" xfId="25" applyNumberFormat="1" applyFont="1" applyBorder="1" applyProtection="1"/>
    <xf numFmtId="4" fontId="12" fillId="0" borderId="20" xfId="25" applyNumberFormat="1" applyFont="1" applyProtection="1"/>
    <xf numFmtId="4" fontId="1" fillId="0" borderId="1" xfId="25" applyNumberFormat="1" applyBorder="1" applyProtection="1"/>
    <xf numFmtId="4" fontId="9" fillId="0" borderId="20" xfId="25" applyNumberFormat="1" applyFont="1" applyProtection="1"/>
  </cellXfs>
  <cellStyles count="36">
    <cellStyle name="br" xfId="29"/>
    <cellStyle name="col" xfId="28"/>
    <cellStyle name="ex58" xfId="23"/>
    <cellStyle name="ex59" xfId="24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32"/>
    <cellStyle name="ex69" xfId="33"/>
    <cellStyle name="ex70" xfId="34"/>
    <cellStyle name="ex71" xfId="35"/>
    <cellStyle name="st57" xfId="3"/>
    <cellStyle name="style0" xfId="30"/>
    <cellStyle name="td" xfId="31"/>
    <cellStyle name="tr" xfId="27"/>
    <cellStyle name="xl_bot_header" xfId="8"/>
    <cellStyle name="xl_bot_left_header" xfId="7"/>
    <cellStyle name="xl_bot_right_header" xfId="9"/>
    <cellStyle name="xl_footer" xfId="26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25"/>
    <cellStyle name="xl_total_center" xfId="22"/>
    <cellStyle name="xl_total_left" xfId="21"/>
    <cellStyle name="xl_total_top" xfId="19"/>
    <cellStyle name="xl_total_top_left" xfId="18"/>
    <cellStyle name="xl_total_top_right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28515625" style="5" customWidth="1"/>
    <col min="6" max="6" width="15.28515625" style="5" customWidth="1"/>
    <col min="7" max="7" width="16.5703125" style="5" customWidth="1"/>
    <col min="8" max="16384" width="9.140625" style="5"/>
  </cols>
  <sheetData>
    <row r="1" spans="1:8" ht="15.2" customHeight="1" x14ac:dyDescent="0.25">
      <c r="A1" s="97" t="s">
        <v>60</v>
      </c>
      <c r="B1" s="98"/>
      <c r="C1" s="98"/>
      <c r="D1" s="98"/>
      <c r="E1" s="98"/>
    </row>
    <row r="2" spans="1:8" ht="15.2" customHeight="1" x14ac:dyDescent="0.25">
      <c r="A2" s="101" t="s">
        <v>119</v>
      </c>
      <c r="B2" s="101"/>
      <c r="C2" s="101"/>
      <c r="D2" s="101"/>
      <c r="E2" s="101"/>
      <c r="F2" s="101"/>
      <c r="G2" s="101"/>
    </row>
    <row r="3" spans="1:8" ht="27" customHeight="1" x14ac:dyDescent="0.25">
      <c r="A3" s="101"/>
      <c r="B3" s="101"/>
      <c r="C3" s="101"/>
      <c r="D3" s="101"/>
      <c r="E3" s="101"/>
      <c r="F3" s="101"/>
      <c r="G3" s="101"/>
    </row>
    <row r="4" spans="1:8" ht="15.2" customHeight="1" x14ac:dyDescent="0.25">
      <c r="A4" s="102" t="s">
        <v>1</v>
      </c>
      <c r="B4" s="102"/>
      <c r="C4" s="102"/>
      <c r="D4" s="102"/>
      <c r="E4" s="102"/>
      <c r="F4" s="102"/>
      <c r="G4" s="102"/>
    </row>
    <row r="5" spans="1:8" ht="63" x14ac:dyDescent="0.25">
      <c r="A5" s="26" t="s">
        <v>2</v>
      </c>
      <c r="B5" s="27" t="s">
        <v>3</v>
      </c>
      <c r="C5" s="27" t="s">
        <v>4</v>
      </c>
      <c r="D5" s="27" t="s">
        <v>5</v>
      </c>
      <c r="E5" s="28" t="s">
        <v>6</v>
      </c>
      <c r="F5" s="41" t="s">
        <v>120</v>
      </c>
      <c r="G5" s="7" t="s">
        <v>121</v>
      </c>
      <c r="H5" s="13"/>
    </row>
    <row r="6" spans="1:8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110</v>
      </c>
      <c r="G6" s="31" t="s">
        <v>111</v>
      </c>
      <c r="H6" s="13"/>
    </row>
    <row r="7" spans="1:8" s="33" customFormat="1" x14ac:dyDescent="0.25">
      <c r="A7" s="14" t="s">
        <v>12</v>
      </c>
      <c r="B7" s="15" t="s">
        <v>13</v>
      </c>
      <c r="C7" s="16">
        <v>97770867.469999999</v>
      </c>
      <c r="D7" s="16">
        <v>95273408.390000001</v>
      </c>
      <c r="E7" s="17">
        <v>97.445599957710996</v>
      </c>
      <c r="F7" s="39">
        <v>95705624.859999999</v>
      </c>
      <c r="G7" s="39">
        <f>D7/F7*100</f>
        <v>99.548389689078093</v>
      </c>
      <c r="H7" s="32"/>
    </row>
    <row r="8" spans="1:8" ht="31.5" outlineLevel="1" x14ac:dyDescent="0.25">
      <c r="A8" s="34" t="s">
        <v>61</v>
      </c>
      <c r="B8" s="35" t="s">
        <v>62</v>
      </c>
      <c r="C8" s="36">
        <v>3615068.99</v>
      </c>
      <c r="D8" s="36">
        <v>3407465.04</v>
      </c>
      <c r="E8" s="37">
        <v>94.257261740390746</v>
      </c>
      <c r="F8" s="38">
        <v>4329088.68</v>
      </c>
      <c r="G8" s="38">
        <f>D8/F8*100</f>
        <v>78.710908735646427</v>
      </c>
      <c r="H8" s="13"/>
    </row>
    <row r="9" spans="1:8" ht="47.25" outlineLevel="1" x14ac:dyDescent="0.25">
      <c r="A9" s="34" t="s">
        <v>63</v>
      </c>
      <c r="B9" s="35" t="s">
        <v>64</v>
      </c>
      <c r="C9" s="36">
        <v>183915</v>
      </c>
      <c r="D9" s="36">
        <v>183915</v>
      </c>
      <c r="E9" s="37">
        <v>100</v>
      </c>
      <c r="F9" s="38">
        <v>150000</v>
      </c>
      <c r="G9" s="38">
        <f t="shared" ref="G9:G14" si="0">D9/F9*100</f>
        <v>122.61</v>
      </c>
      <c r="H9" s="13"/>
    </row>
    <row r="10" spans="1:8" ht="47.25" outlineLevel="1" x14ac:dyDescent="0.25">
      <c r="A10" s="34" t="s">
        <v>14</v>
      </c>
      <c r="B10" s="35" t="s">
        <v>15</v>
      </c>
      <c r="C10" s="36">
        <v>46283961.770000003</v>
      </c>
      <c r="D10" s="36">
        <v>45588593.109999999</v>
      </c>
      <c r="E10" s="37">
        <v>98.49760341723659</v>
      </c>
      <c r="F10" s="38">
        <v>49652210.149999999</v>
      </c>
      <c r="G10" s="38">
        <f t="shared" si="0"/>
        <v>91.815838554368966</v>
      </c>
      <c r="H10" s="13"/>
    </row>
    <row r="11" spans="1:8" outlineLevel="1" x14ac:dyDescent="0.25">
      <c r="A11" s="34" t="s">
        <v>65</v>
      </c>
      <c r="B11" s="35" t="s">
        <v>66</v>
      </c>
      <c r="C11" s="36">
        <v>40100</v>
      </c>
      <c r="D11" s="36">
        <v>33820</v>
      </c>
      <c r="E11" s="37">
        <v>84.339152119700742</v>
      </c>
      <c r="F11" s="38">
        <v>34700</v>
      </c>
      <c r="G11" s="38">
        <f t="shared" si="0"/>
        <v>97.463976945244951</v>
      </c>
      <c r="H11" s="13"/>
    </row>
    <row r="12" spans="1:8" ht="31.5" outlineLevel="1" x14ac:dyDescent="0.25">
      <c r="A12" s="34" t="s">
        <v>16</v>
      </c>
      <c r="B12" s="35" t="s">
        <v>17</v>
      </c>
      <c r="C12" s="36">
        <v>20784672.579999998</v>
      </c>
      <c r="D12" s="36">
        <v>19522741.350000001</v>
      </c>
      <c r="E12" s="37">
        <v>93.928548909573436</v>
      </c>
      <c r="F12" s="38">
        <v>18211807.539999999</v>
      </c>
      <c r="G12" s="38">
        <f t="shared" si="0"/>
        <v>107.19826303413704</v>
      </c>
      <c r="H12" s="13"/>
    </row>
    <row r="13" spans="1:8" outlineLevel="1" x14ac:dyDescent="0.25">
      <c r="A13" s="34" t="s">
        <v>18</v>
      </c>
      <c r="B13" s="35" t="s">
        <v>19</v>
      </c>
      <c r="C13" s="36">
        <v>1341652.33</v>
      </c>
      <c r="D13" s="36">
        <v>1341652.33</v>
      </c>
      <c r="E13" s="37">
        <v>100</v>
      </c>
      <c r="F13" s="38">
        <v>1299487.33</v>
      </c>
      <c r="G13" s="38">
        <f t="shared" si="0"/>
        <v>103.24474113956926</v>
      </c>
      <c r="H13" s="13"/>
    </row>
    <row r="14" spans="1:8" outlineLevel="1" x14ac:dyDescent="0.25">
      <c r="A14" s="34" t="s">
        <v>22</v>
      </c>
      <c r="B14" s="35" t="s">
        <v>23</v>
      </c>
      <c r="C14" s="36">
        <v>25521496.800000001</v>
      </c>
      <c r="D14" s="36">
        <v>25195221.559999999</v>
      </c>
      <c r="E14" s="37">
        <v>98.72156698897065</v>
      </c>
      <c r="F14" s="38">
        <v>22028331.16</v>
      </c>
      <c r="G14" s="38">
        <f t="shared" si="0"/>
        <v>114.37644266829699</v>
      </c>
      <c r="H14" s="13"/>
    </row>
    <row r="15" spans="1:8" s="33" customFormat="1" ht="31.5" x14ac:dyDescent="0.25">
      <c r="A15" s="14" t="s">
        <v>52</v>
      </c>
      <c r="B15" s="15" t="s">
        <v>53</v>
      </c>
      <c r="C15" s="16">
        <v>500</v>
      </c>
      <c r="D15" s="16">
        <v>500</v>
      </c>
      <c r="E15" s="17">
        <v>100</v>
      </c>
      <c r="F15" s="39">
        <f>SUM(F16)</f>
        <v>0</v>
      </c>
      <c r="G15" s="39">
        <v>0</v>
      </c>
      <c r="H15" s="32"/>
    </row>
    <row r="16" spans="1:8" ht="31.5" outlineLevel="1" x14ac:dyDescent="0.25">
      <c r="A16" s="34" t="s">
        <v>54</v>
      </c>
      <c r="B16" s="35" t="s">
        <v>55</v>
      </c>
      <c r="C16" s="36">
        <v>500</v>
      </c>
      <c r="D16" s="36">
        <v>500</v>
      </c>
      <c r="E16" s="37">
        <v>100</v>
      </c>
      <c r="F16" s="38">
        <v>0</v>
      </c>
      <c r="G16" s="38">
        <v>0</v>
      </c>
      <c r="H16" s="13"/>
    </row>
    <row r="17" spans="1:8" s="33" customFormat="1" x14ac:dyDescent="0.25">
      <c r="A17" s="14" t="s">
        <v>24</v>
      </c>
      <c r="B17" s="15" t="s">
        <v>25</v>
      </c>
      <c r="C17" s="16">
        <v>34425048.049999997</v>
      </c>
      <c r="D17" s="16">
        <v>33255464.600000001</v>
      </c>
      <c r="E17" s="17">
        <v>96.60252195348788</v>
      </c>
      <c r="F17" s="39">
        <v>38469056.219999999</v>
      </c>
      <c r="G17" s="39">
        <f>D17/F17*100</f>
        <v>86.447310819937755</v>
      </c>
      <c r="H17" s="32"/>
    </row>
    <row r="18" spans="1:8" outlineLevel="1" x14ac:dyDescent="0.25">
      <c r="A18" s="34" t="s">
        <v>26</v>
      </c>
      <c r="B18" s="35" t="s">
        <v>27</v>
      </c>
      <c r="C18" s="36">
        <v>222224</v>
      </c>
      <c r="D18" s="36">
        <v>222224</v>
      </c>
      <c r="E18" s="37">
        <v>100</v>
      </c>
      <c r="F18" s="38">
        <v>166668</v>
      </c>
      <c r="G18" s="38">
        <f>D18/F18*100</f>
        <v>133.33333333333331</v>
      </c>
      <c r="H18" s="13"/>
    </row>
    <row r="19" spans="1:8" outlineLevel="1" x14ac:dyDescent="0.25">
      <c r="A19" s="34" t="s">
        <v>67</v>
      </c>
      <c r="B19" s="35" t="s">
        <v>68</v>
      </c>
      <c r="C19" s="36">
        <v>300000</v>
      </c>
      <c r="D19" s="36">
        <v>300000</v>
      </c>
      <c r="E19" s="37">
        <v>100</v>
      </c>
      <c r="F19" s="38">
        <v>950000</v>
      </c>
      <c r="G19" s="38">
        <f t="shared" ref="G19:G50" si="1">D19/F19*100</f>
        <v>31.578947368421051</v>
      </c>
      <c r="H19" s="13"/>
    </row>
    <row r="20" spans="1:8" outlineLevel="1" x14ac:dyDescent="0.25">
      <c r="A20" s="34" t="s">
        <v>30</v>
      </c>
      <c r="B20" s="35" t="s">
        <v>31</v>
      </c>
      <c r="C20" s="36">
        <v>10948365.91</v>
      </c>
      <c r="D20" s="36">
        <v>10853574.9</v>
      </c>
      <c r="E20" s="37">
        <v>99.134199470686127</v>
      </c>
      <c r="F20" s="38">
        <v>7737226.4800000004</v>
      </c>
      <c r="G20" s="38">
        <f t="shared" si="1"/>
        <v>140.27733229802004</v>
      </c>
      <c r="H20" s="13"/>
    </row>
    <row r="21" spans="1:8" outlineLevel="1" x14ac:dyDescent="0.25">
      <c r="A21" s="34" t="s">
        <v>32</v>
      </c>
      <c r="B21" s="35" t="s">
        <v>33</v>
      </c>
      <c r="C21" s="36">
        <v>21807464.32</v>
      </c>
      <c r="D21" s="36">
        <v>20814224.870000001</v>
      </c>
      <c r="E21" s="37">
        <v>95.445415223772329</v>
      </c>
      <c r="F21" s="38">
        <v>28008745.379999999</v>
      </c>
      <c r="G21" s="38">
        <f t="shared" si="1"/>
        <v>74.31330674619457</v>
      </c>
      <c r="H21" s="13"/>
    </row>
    <row r="22" spans="1:8" outlineLevel="1" x14ac:dyDescent="0.25">
      <c r="A22" s="34" t="s">
        <v>69</v>
      </c>
      <c r="B22" s="35" t="s">
        <v>70</v>
      </c>
      <c r="C22" s="36">
        <v>183342.23</v>
      </c>
      <c r="D22" s="36">
        <v>183342.23</v>
      </c>
      <c r="E22" s="37">
        <v>100</v>
      </c>
      <c r="F22" s="38">
        <v>0</v>
      </c>
      <c r="G22" s="38">
        <v>0</v>
      </c>
      <c r="H22" s="13"/>
    </row>
    <row r="23" spans="1:8" outlineLevel="1" x14ac:dyDescent="0.25">
      <c r="A23" s="34" t="s">
        <v>71</v>
      </c>
      <c r="B23" s="35" t="s">
        <v>72</v>
      </c>
      <c r="C23" s="36">
        <v>963651.59</v>
      </c>
      <c r="D23" s="36">
        <v>882098.6</v>
      </c>
      <c r="E23" s="37">
        <v>91.537087589924482</v>
      </c>
      <c r="F23" s="38">
        <v>1606416.36</v>
      </c>
      <c r="G23" s="38">
        <f t="shared" si="1"/>
        <v>54.910957206636013</v>
      </c>
      <c r="H23" s="13"/>
    </row>
    <row r="24" spans="1:8" s="33" customFormat="1" x14ac:dyDescent="0.25">
      <c r="A24" s="14" t="s">
        <v>34</v>
      </c>
      <c r="B24" s="15" t="s">
        <v>35</v>
      </c>
      <c r="C24" s="16">
        <v>12007683.24</v>
      </c>
      <c r="D24" s="16">
        <v>9049747.6300000008</v>
      </c>
      <c r="E24" s="17">
        <v>75.366308796800013</v>
      </c>
      <c r="F24" s="39">
        <v>24005828.18</v>
      </c>
      <c r="G24" s="39">
        <f t="shared" si="1"/>
        <v>37.698127147055175</v>
      </c>
      <c r="H24" s="32"/>
    </row>
    <row r="25" spans="1:8" outlineLevel="1" x14ac:dyDescent="0.25">
      <c r="A25" s="34" t="s">
        <v>36</v>
      </c>
      <c r="B25" s="35" t="s">
        <v>37</v>
      </c>
      <c r="C25" s="36">
        <v>2002946.73</v>
      </c>
      <c r="D25" s="36">
        <v>1786129.62</v>
      </c>
      <c r="E25" s="37">
        <v>89.175093538308928</v>
      </c>
      <c r="F25" s="38">
        <v>7985026.1699999999</v>
      </c>
      <c r="G25" s="38">
        <f t="shared" si="1"/>
        <v>22.368487992068786</v>
      </c>
      <c r="H25" s="13"/>
    </row>
    <row r="26" spans="1:8" outlineLevel="1" x14ac:dyDescent="0.25">
      <c r="A26" s="34" t="s">
        <v>38</v>
      </c>
      <c r="B26" s="35" t="s">
        <v>39</v>
      </c>
      <c r="C26" s="36">
        <v>4921666.93</v>
      </c>
      <c r="D26" s="36">
        <v>2181255.4700000002</v>
      </c>
      <c r="E26" s="37">
        <v>44.319445038106224</v>
      </c>
      <c r="F26" s="38">
        <v>6157300.21</v>
      </c>
      <c r="G26" s="38">
        <f t="shared" si="1"/>
        <v>35.425517606847372</v>
      </c>
      <c r="H26" s="13"/>
    </row>
    <row r="27" spans="1:8" outlineLevel="1" x14ac:dyDescent="0.25">
      <c r="A27" s="34" t="s">
        <v>40</v>
      </c>
      <c r="B27" s="35" t="s">
        <v>41</v>
      </c>
      <c r="C27" s="36">
        <v>5083069.58</v>
      </c>
      <c r="D27" s="36">
        <v>5082362.54</v>
      </c>
      <c r="E27" s="37">
        <v>99.986090294675847</v>
      </c>
      <c r="F27" s="38">
        <v>9863501.8000000007</v>
      </c>
      <c r="G27" s="38">
        <f t="shared" si="1"/>
        <v>51.526959117095714</v>
      </c>
      <c r="H27" s="13"/>
    </row>
    <row r="28" spans="1:8" s="33" customFormat="1" outlineLevel="1" x14ac:dyDescent="0.25">
      <c r="A28" s="42" t="s">
        <v>115</v>
      </c>
      <c r="B28" s="43" t="s">
        <v>114</v>
      </c>
      <c r="C28" s="44">
        <v>0</v>
      </c>
      <c r="D28" s="44">
        <v>0</v>
      </c>
      <c r="E28" s="45">
        <v>0</v>
      </c>
      <c r="F28" s="39">
        <v>2675000</v>
      </c>
      <c r="G28" s="39">
        <f t="shared" si="1"/>
        <v>0</v>
      </c>
      <c r="H28" s="32"/>
    </row>
    <row r="29" spans="1:8" outlineLevel="1" x14ac:dyDescent="0.25">
      <c r="A29" s="34" t="s">
        <v>112</v>
      </c>
      <c r="B29" s="35" t="s">
        <v>113</v>
      </c>
      <c r="C29" s="36">
        <v>0</v>
      </c>
      <c r="D29" s="36">
        <v>0</v>
      </c>
      <c r="E29" s="37">
        <v>0</v>
      </c>
      <c r="F29" s="38">
        <v>2675000</v>
      </c>
      <c r="G29" s="38">
        <f>D29/F29*100</f>
        <v>0</v>
      </c>
      <c r="H29" s="13"/>
    </row>
    <row r="30" spans="1:8" s="33" customFormat="1" x14ac:dyDescent="0.25">
      <c r="A30" s="14" t="s">
        <v>73</v>
      </c>
      <c r="B30" s="15" t="s">
        <v>74</v>
      </c>
      <c r="C30" s="16">
        <v>467956352.79000002</v>
      </c>
      <c r="D30" s="16">
        <v>464743778.91000003</v>
      </c>
      <c r="E30" s="17">
        <v>99.313488563442647</v>
      </c>
      <c r="F30" s="39">
        <v>440501097.19</v>
      </c>
      <c r="G30" s="39">
        <f t="shared" si="1"/>
        <v>105.50343276660297</v>
      </c>
      <c r="H30" s="32"/>
    </row>
    <row r="31" spans="1:8" outlineLevel="1" x14ac:dyDescent="0.25">
      <c r="A31" s="34" t="s">
        <v>75</v>
      </c>
      <c r="B31" s="35" t="s">
        <v>76</v>
      </c>
      <c r="C31" s="36">
        <v>143694094.44999999</v>
      </c>
      <c r="D31" s="36">
        <v>143277596.71000001</v>
      </c>
      <c r="E31" s="37">
        <v>99.710149716594699</v>
      </c>
      <c r="F31" s="38">
        <v>138557962.68000001</v>
      </c>
      <c r="G31" s="38">
        <f t="shared" si="1"/>
        <v>103.40625247276478</v>
      </c>
      <c r="H31" s="13"/>
    </row>
    <row r="32" spans="1:8" outlineLevel="1" x14ac:dyDescent="0.25">
      <c r="A32" s="34" t="s">
        <v>77</v>
      </c>
      <c r="B32" s="35" t="s">
        <v>78</v>
      </c>
      <c r="C32" s="36">
        <v>257842385.58000001</v>
      </c>
      <c r="D32" s="36">
        <v>255489053.71000001</v>
      </c>
      <c r="E32" s="37">
        <v>99.087298287011137</v>
      </c>
      <c r="F32" s="38">
        <v>236589193.63</v>
      </c>
      <c r="G32" s="38">
        <f t="shared" si="1"/>
        <v>107.98847140480869</v>
      </c>
      <c r="H32" s="13"/>
    </row>
    <row r="33" spans="1:8" outlineLevel="1" x14ac:dyDescent="0.25">
      <c r="A33" s="34" t="s">
        <v>79</v>
      </c>
      <c r="B33" s="35" t="s">
        <v>80</v>
      </c>
      <c r="C33" s="36">
        <v>39130457.090000004</v>
      </c>
      <c r="D33" s="36">
        <v>38995224.740000002</v>
      </c>
      <c r="E33" s="37">
        <v>99.654406413681883</v>
      </c>
      <c r="F33" s="38">
        <v>40003386.329999998</v>
      </c>
      <c r="G33" s="38">
        <f t="shared" si="1"/>
        <v>97.479809379927573</v>
      </c>
      <c r="H33" s="13"/>
    </row>
    <row r="34" spans="1:8" outlineLevel="1" x14ac:dyDescent="0.25">
      <c r="A34" s="34" t="s">
        <v>81</v>
      </c>
      <c r="B34" s="35" t="s">
        <v>82</v>
      </c>
      <c r="C34" s="36">
        <v>1522894.67</v>
      </c>
      <c r="D34" s="36">
        <v>1323070.92</v>
      </c>
      <c r="E34" s="37">
        <v>86.878688727697764</v>
      </c>
      <c r="F34" s="38">
        <v>109410</v>
      </c>
      <c r="G34" s="38">
        <f t="shared" si="1"/>
        <v>1209.2778722237454</v>
      </c>
      <c r="H34" s="13"/>
    </row>
    <row r="35" spans="1:8" outlineLevel="1" x14ac:dyDescent="0.25">
      <c r="A35" s="34" t="s">
        <v>83</v>
      </c>
      <c r="B35" s="35" t="s">
        <v>84</v>
      </c>
      <c r="C35" s="36">
        <v>25766521</v>
      </c>
      <c r="D35" s="36">
        <v>25658832.829999998</v>
      </c>
      <c r="E35" s="37">
        <v>99.582061660555567</v>
      </c>
      <c r="F35" s="38">
        <v>25241144.550000001</v>
      </c>
      <c r="G35" s="38">
        <f t="shared" si="1"/>
        <v>101.65479136325455</v>
      </c>
      <c r="H35" s="13"/>
    </row>
    <row r="36" spans="1:8" s="33" customFormat="1" x14ac:dyDescent="0.25">
      <c r="A36" s="14" t="s">
        <v>85</v>
      </c>
      <c r="B36" s="15" t="s">
        <v>86</v>
      </c>
      <c r="C36" s="16">
        <v>101161534.87</v>
      </c>
      <c r="D36" s="16">
        <v>101079592.05</v>
      </c>
      <c r="E36" s="17">
        <v>99.918998045941763</v>
      </c>
      <c r="F36" s="39">
        <v>95735117.989999995</v>
      </c>
      <c r="G36" s="39">
        <f t="shared" si="1"/>
        <v>105.58256382005844</v>
      </c>
      <c r="H36" s="32"/>
    </row>
    <row r="37" spans="1:8" outlineLevel="1" x14ac:dyDescent="0.25">
      <c r="A37" s="34" t="s">
        <v>87</v>
      </c>
      <c r="B37" s="35" t="s">
        <v>88</v>
      </c>
      <c r="C37" s="36">
        <v>61817927.869999997</v>
      </c>
      <c r="D37" s="36">
        <v>61811019.960000001</v>
      </c>
      <c r="E37" s="37">
        <v>99.988825393800767</v>
      </c>
      <c r="F37" s="38">
        <v>65087423.390000001</v>
      </c>
      <c r="G37" s="38">
        <f t="shared" si="1"/>
        <v>94.966149742373446</v>
      </c>
      <c r="H37" s="13"/>
    </row>
    <row r="38" spans="1:8" outlineLevel="1" x14ac:dyDescent="0.25">
      <c r="A38" s="34" t="s">
        <v>89</v>
      </c>
      <c r="B38" s="35" t="s">
        <v>90</v>
      </c>
      <c r="C38" s="36">
        <v>39343607</v>
      </c>
      <c r="D38" s="36">
        <v>39268572.090000004</v>
      </c>
      <c r="E38" s="37">
        <v>99.80928309394713</v>
      </c>
      <c r="F38" s="38">
        <v>30647694.600000001</v>
      </c>
      <c r="G38" s="38">
        <f t="shared" si="1"/>
        <v>128.12895913547769</v>
      </c>
      <c r="H38" s="13"/>
    </row>
    <row r="39" spans="1:8" s="33" customFormat="1" x14ac:dyDescent="0.25">
      <c r="A39" s="14" t="s">
        <v>42</v>
      </c>
      <c r="B39" s="15" t="s">
        <v>43</v>
      </c>
      <c r="C39" s="16">
        <v>22829600.129999999</v>
      </c>
      <c r="D39" s="16">
        <v>21033410.73</v>
      </c>
      <c r="E39" s="17">
        <v>92.132190709553171</v>
      </c>
      <c r="F39" s="39">
        <v>22716586.359999999</v>
      </c>
      <c r="G39" s="39">
        <f t="shared" si="1"/>
        <v>92.590543300274277</v>
      </c>
      <c r="H39" s="32"/>
    </row>
    <row r="40" spans="1:8" outlineLevel="1" x14ac:dyDescent="0.25">
      <c r="A40" s="34" t="s">
        <v>44</v>
      </c>
      <c r="B40" s="35" t="s">
        <v>45</v>
      </c>
      <c r="C40" s="36">
        <v>4633753.93</v>
      </c>
      <c r="D40" s="36">
        <v>4633753.93</v>
      </c>
      <c r="E40" s="37">
        <v>100</v>
      </c>
      <c r="F40" s="38">
        <v>4721176.16</v>
      </c>
      <c r="G40" s="38">
        <f t="shared" si="1"/>
        <v>98.148295529815599</v>
      </c>
      <c r="H40" s="13"/>
    </row>
    <row r="41" spans="1:8" outlineLevel="1" x14ac:dyDescent="0.25">
      <c r="A41" s="34" t="s">
        <v>56</v>
      </c>
      <c r="B41" s="35" t="s">
        <v>57</v>
      </c>
      <c r="C41" s="36">
        <v>3454498</v>
      </c>
      <c r="D41" s="36">
        <v>2043808</v>
      </c>
      <c r="E41" s="37">
        <v>59.163675879968665</v>
      </c>
      <c r="F41" s="38">
        <v>2074469.52</v>
      </c>
      <c r="G41" s="38">
        <f t="shared" si="1"/>
        <v>98.521958519785827</v>
      </c>
      <c r="H41" s="13"/>
    </row>
    <row r="42" spans="1:8" outlineLevel="1" x14ac:dyDescent="0.25">
      <c r="A42" s="34" t="s">
        <v>91</v>
      </c>
      <c r="B42" s="35" t="s">
        <v>92</v>
      </c>
      <c r="C42" s="36">
        <v>14741348.199999999</v>
      </c>
      <c r="D42" s="36">
        <v>14355848.800000001</v>
      </c>
      <c r="E42" s="37">
        <v>97.38491083196854</v>
      </c>
      <c r="F42" s="38">
        <v>15652081.199999999</v>
      </c>
      <c r="G42" s="38">
        <f t="shared" si="1"/>
        <v>91.718466167936825</v>
      </c>
      <c r="H42" s="13"/>
    </row>
    <row r="43" spans="1:8" outlineLevel="1" x14ac:dyDescent="0.25">
      <c r="A43" s="34" t="s">
        <v>93</v>
      </c>
      <c r="B43" s="35" t="s">
        <v>94</v>
      </c>
      <c r="C43" s="36">
        <v>20000</v>
      </c>
      <c r="D43" s="36">
        <v>0</v>
      </c>
      <c r="E43" s="37">
        <v>0</v>
      </c>
      <c r="F43" s="38">
        <v>268859.48</v>
      </c>
      <c r="G43" s="38">
        <f t="shared" si="1"/>
        <v>0</v>
      </c>
      <c r="H43" s="13"/>
    </row>
    <row r="44" spans="1:8" s="33" customFormat="1" x14ac:dyDescent="0.25">
      <c r="A44" s="14" t="s">
        <v>46</v>
      </c>
      <c r="B44" s="15" t="s">
        <v>47</v>
      </c>
      <c r="C44" s="16">
        <v>34015372.700000003</v>
      </c>
      <c r="D44" s="16">
        <v>33905207.140000001</v>
      </c>
      <c r="E44" s="17">
        <v>99.676130081032454</v>
      </c>
      <c r="F44" s="39">
        <v>9255656.1699999999</v>
      </c>
      <c r="G44" s="39">
        <f t="shared" si="1"/>
        <v>366.31878407384704</v>
      </c>
      <c r="H44" s="32"/>
    </row>
    <row r="45" spans="1:8" outlineLevel="1" x14ac:dyDescent="0.25">
      <c r="A45" s="46" t="s">
        <v>58</v>
      </c>
      <c r="B45" s="47" t="s">
        <v>59</v>
      </c>
      <c r="C45" s="48">
        <v>0</v>
      </c>
      <c r="D45" s="48">
        <v>0</v>
      </c>
      <c r="E45" s="49">
        <v>0</v>
      </c>
      <c r="F45" s="50">
        <v>183712</v>
      </c>
      <c r="G45" s="50">
        <f t="shared" ref="G45" si="2">D45/F45*100</f>
        <v>0</v>
      </c>
      <c r="H45" s="13"/>
    </row>
    <row r="46" spans="1:8" outlineLevel="1" x14ac:dyDescent="0.25">
      <c r="A46" s="34" t="s">
        <v>48</v>
      </c>
      <c r="B46" s="35" t="s">
        <v>49</v>
      </c>
      <c r="C46" s="36">
        <v>33645572.700000003</v>
      </c>
      <c r="D46" s="36">
        <v>33535407.140000001</v>
      </c>
      <c r="E46" s="37">
        <v>99.672570412213545</v>
      </c>
      <c r="F46" s="38">
        <v>8903939.9700000007</v>
      </c>
      <c r="G46" s="38">
        <f t="shared" ref="G46" si="3">D46/F46*100</f>
        <v>376.63559337765838</v>
      </c>
      <c r="H46" s="13"/>
    </row>
    <row r="47" spans="1:8" outlineLevel="1" x14ac:dyDescent="0.25">
      <c r="A47" s="34" t="s">
        <v>95</v>
      </c>
      <c r="B47" s="35" t="s">
        <v>96</v>
      </c>
      <c r="C47" s="36">
        <v>369800</v>
      </c>
      <c r="D47" s="36">
        <v>369800</v>
      </c>
      <c r="E47" s="37">
        <v>100</v>
      </c>
      <c r="F47" s="38">
        <v>168004.2</v>
      </c>
      <c r="G47" s="38">
        <f t="shared" si="1"/>
        <v>220.1135447804281</v>
      </c>
      <c r="H47" s="13"/>
    </row>
    <row r="48" spans="1:8" s="33" customFormat="1" ht="47.25" x14ac:dyDescent="0.25">
      <c r="A48" s="14" t="s">
        <v>97</v>
      </c>
      <c r="B48" s="15" t="s">
        <v>98</v>
      </c>
      <c r="C48" s="16">
        <v>30353528.550000001</v>
      </c>
      <c r="D48" s="16">
        <v>30353528.550000001</v>
      </c>
      <c r="E48" s="17">
        <v>100</v>
      </c>
      <c r="F48" s="39">
        <v>55912629</v>
      </c>
      <c r="G48" s="39">
        <f t="shared" si="1"/>
        <v>54.287428605798524</v>
      </c>
      <c r="H48" s="32"/>
    </row>
    <row r="49" spans="1:8" ht="31.5" outlineLevel="1" x14ac:dyDescent="0.25">
      <c r="A49" s="34" t="s">
        <v>99</v>
      </c>
      <c r="B49" s="35" t="s">
        <v>100</v>
      </c>
      <c r="C49" s="36">
        <v>30353528.550000001</v>
      </c>
      <c r="D49" s="36">
        <v>30353528.550000001</v>
      </c>
      <c r="E49" s="37">
        <v>100</v>
      </c>
      <c r="F49" s="38">
        <v>55912629</v>
      </c>
      <c r="G49" s="38">
        <f t="shared" si="1"/>
        <v>54.287428605798524</v>
      </c>
      <c r="H49" s="13"/>
    </row>
    <row r="50" spans="1:8" s="33" customFormat="1" x14ac:dyDescent="0.25">
      <c r="A50" s="22" t="s">
        <v>50</v>
      </c>
      <c r="B50" s="23"/>
      <c r="C50" s="24">
        <v>800520487.79999995</v>
      </c>
      <c r="D50" s="24">
        <v>788694638</v>
      </c>
      <c r="E50" s="25">
        <v>98.522729901329583</v>
      </c>
      <c r="F50" s="40">
        <f>F7+F15+F17+F24+F28+F30+F36+F39+F44+F48</f>
        <v>784976595.97000003</v>
      </c>
      <c r="G50" s="40">
        <f t="shared" si="1"/>
        <v>100.47365004881523</v>
      </c>
      <c r="H50" s="32"/>
    </row>
    <row r="51" spans="1:8" x14ac:dyDescent="0.25">
      <c r="A51" s="12"/>
      <c r="B51" s="12"/>
      <c r="C51" s="110"/>
      <c r="D51" s="110"/>
      <c r="E51" s="12"/>
      <c r="F51" s="13"/>
      <c r="G51" s="13"/>
    </row>
    <row r="52" spans="1:8" x14ac:dyDescent="0.25">
      <c r="A52" s="99"/>
      <c r="B52" s="100"/>
      <c r="C52" s="100"/>
      <c r="D52" s="100"/>
      <c r="E52" s="100"/>
    </row>
  </sheetData>
  <mergeCells count="4">
    <mergeCell ref="A1:E1"/>
    <mergeCell ref="A52:E52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2" customWidth="1"/>
    <col min="2" max="2" width="70.7109375" style="2" customWidth="1"/>
    <col min="3" max="4" width="17.7109375" style="2" customWidth="1"/>
    <col min="5" max="5" width="15.5703125" style="2" customWidth="1"/>
    <col min="6" max="6" width="15.85546875" style="2" customWidth="1"/>
    <col min="7" max="7" width="17.42578125" style="2" customWidth="1"/>
    <col min="8" max="16384" width="9.140625" style="2"/>
  </cols>
  <sheetData>
    <row r="1" spans="1:11" ht="15.2" customHeight="1" x14ac:dyDescent="0.25">
      <c r="A1" s="97" t="s">
        <v>109</v>
      </c>
      <c r="B1" s="98"/>
      <c r="C1" s="98"/>
      <c r="D1" s="98"/>
      <c r="E1" s="98"/>
    </row>
    <row r="2" spans="1:11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01.01.2022 и в сравнении с соответствующим периодом прошлого года</v>
      </c>
      <c r="B2" s="101"/>
      <c r="C2" s="101"/>
      <c r="D2" s="101"/>
      <c r="E2" s="101"/>
      <c r="F2" s="101"/>
      <c r="G2" s="101"/>
      <c r="H2" s="4"/>
      <c r="I2" s="4"/>
      <c r="J2" s="4"/>
      <c r="K2" s="4"/>
    </row>
    <row r="3" spans="1:11" ht="29.25" customHeight="1" x14ac:dyDescent="0.25">
      <c r="A3" s="101"/>
      <c r="B3" s="101"/>
      <c r="C3" s="101"/>
      <c r="D3" s="101"/>
      <c r="E3" s="101"/>
      <c r="F3" s="101"/>
      <c r="G3" s="101"/>
    </row>
    <row r="4" spans="1:11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11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01.01.2021</v>
      </c>
      <c r="G5" s="54" t="str">
        <f>МР!G5</f>
        <v>Процент исполнения 01.01.2022 к 01.01.2021</v>
      </c>
    </row>
    <row r="6" spans="1:11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110</v>
      </c>
      <c r="G6" s="31" t="s">
        <v>111</v>
      </c>
    </row>
    <row r="7" spans="1:11" ht="15.75" x14ac:dyDescent="0.25">
      <c r="A7" s="8" t="s">
        <v>12</v>
      </c>
      <c r="B7" s="9" t="s">
        <v>13</v>
      </c>
      <c r="C7" s="10">
        <v>2408317.5299999998</v>
      </c>
      <c r="D7" s="10">
        <v>2404207.13</v>
      </c>
      <c r="E7" s="94">
        <v>99.829324831597262</v>
      </c>
      <c r="F7" s="39">
        <v>2343003</v>
      </c>
      <c r="G7" s="39">
        <f>D7/F7*100</f>
        <v>102.61220877651458</v>
      </c>
    </row>
    <row r="8" spans="1:11" ht="31.5" outlineLevel="1" x14ac:dyDescent="0.25">
      <c r="A8" s="75" t="s">
        <v>61</v>
      </c>
      <c r="B8" s="76" t="s">
        <v>62</v>
      </c>
      <c r="C8" s="77">
        <v>762669</v>
      </c>
      <c r="D8" s="77">
        <v>762185.16</v>
      </c>
      <c r="E8" s="95">
        <v>99.936559634651474</v>
      </c>
      <c r="F8" s="38">
        <v>688185.6</v>
      </c>
      <c r="G8" s="38">
        <f t="shared" ref="G8:G26" si="0">D8/F8*100</f>
        <v>110.75284923137015</v>
      </c>
    </row>
    <row r="9" spans="1:11" ht="47.25" outlineLevel="1" x14ac:dyDescent="0.25">
      <c r="A9" s="75" t="s">
        <v>14</v>
      </c>
      <c r="B9" s="76" t="s">
        <v>15</v>
      </c>
      <c r="C9" s="77">
        <v>1487532.5</v>
      </c>
      <c r="D9" s="77">
        <v>1483905.94</v>
      </c>
      <c r="E9" s="95">
        <v>99.75620297371654</v>
      </c>
      <c r="F9" s="38">
        <v>1450018.4</v>
      </c>
      <c r="G9" s="38">
        <f t="shared" si="0"/>
        <v>102.33704206787996</v>
      </c>
    </row>
    <row r="10" spans="1:11" ht="31.5" outlineLevel="1" x14ac:dyDescent="0.25">
      <c r="A10" s="75" t="s">
        <v>16</v>
      </c>
      <c r="B10" s="76" t="s">
        <v>17</v>
      </c>
      <c r="C10" s="77">
        <v>634</v>
      </c>
      <c r="D10" s="77">
        <v>634</v>
      </c>
      <c r="E10" s="95">
        <v>100</v>
      </c>
      <c r="F10" s="38">
        <v>674</v>
      </c>
      <c r="G10" s="38">
        <f t="shared" si="0"/>
        <v>94.065281899109792</v>
      </c>
    </row>
    <row r="11" spans="1:11" ht="15.75" outlineLevel="1" x14ac:dyDescent="0.25">
      <c r="A11" s="75" t="s">
        <v>18</v>
      </c>
      <c r="B11" s="76" t="s">
        <v>19</v>
      </c>
      <c r="C11" s="77">
        <v>151007.03</v>
      </c>
      <c r="D11" s="77">
        <v>151007.03</v>
      </c>
      <c r="E11" s="95">
        <v>100</v>
      </c>
      <c r="F11" s="38">
        <v>0</v>
      </c>
      <c r="G11" s="38">
        <v>0</v>
      </c>
    </row>
    <row r="12" spans="1:11" ht="15.75" outlineLevel="1" x14ac:dyDescent="0.25">
      <c r="A12" s="75" t="s">
        <v>22</v>
      </c>
      <c r="B12" s="76" t="s">
        <v>23</v>
      </c>
      <c r="C12" s="77">
        <v>6475</v>
      </c>
      <c r="D12" s="77">
        <v>6475</v>
      </c>
      <c r="E12" s="95">
        <v>100</v>
      </c>
      <c r="F12" s="38">
        <v>204125</v>
      </c>
      <c r="G12" s="38">
        <f t="shared" si="0"/>
        <v>3.1720759338640541</v>
      </c>
    </row>
    <row r="13" spans="1:11" ht="31.5" x14ac:dyDescent="0.25">
      <c r="A13" s="8" t="s">
        <v>52</v>
      </c>
      <c r="B13" s="9" t="s">
        <v>53</v>
      </c>
      <c r="C13" s="10">
        <v>10800</v>
      </c>
      <c r="D13" s="10">
        <v>10800</v>
      </c>
      <c r="E13" s="94">
        <v>100</v>
      </c>
      <c r="F13" s="39">
        <v>10800</v>
      </c>
      <c r="G13" s="39">
        <f t="shared" si="0"/>
        <v>100</v>
      </c>
    </row>
    <row r="14" spans="1:11" ht="31.5" outlineLevel="1" x14ac:dyDescent="0.25">
      <c r="A14" s="75" t="s">
        <v>116</v>
      </c>
      <c r="B14" s="76" t="s">
        <v>117</v>
      </c>
      <c r="C14" s="77">
        <v>0</v>
      </c>
      <c r="D14" s="77">
        <v>0</v>
      </c>
      <c r="E14" s="95">
        <v>0</v>
      </c>
      <c r="F14" s="38">
        <v>10800</v>
      </c>
      <c r="G14" s="38">
        <f t="shared" si="0"/>
        <v>0</v>
      </c>
    </row>
    <row r="15" spans="1:11" ht="31.5" outlineLevel="1" x14ac:dyDescent="0.25">
      <c r="A15" s="75" t="s">
        <v>54</v>
      </c>
      <c r="B15" s="76" t="s">
        <v>55</v>
      </c>
      <c r="C15" s="77">
        <v>10800</v>
      </c>
      <c r="D15" s="77">
        <v>10800</v>
      </c>
      <c r="E15" s="95">
        <v>100</v>
      </c>
      <c r="F15" s="38">
        <v>0</v>
      </c>
      <c r="G15" s="38">
        <v>0</v>
      </c>
    </row>
    <row r="16" spans="1:11" ht="15.75" x14ac:dyDescent="0.25">
      <c r="A16" s="8" t="s">
        <v>24</v>
      </c>
      <c r="B16" s="9" t="s">
        <v>25</v>
      </c>
      <c r="C16" s="10">
        <v>438482</v>
      </c>
      <c r="D16" s="10">
        <v>438482</v>
      </c>
      <c r="E16" s="94">
        <v>100</v>
      </c>
      <c r="F16" s="39">
        <v>400654</v>
      </c>
      <c r="G16" s="39">
        <f t="shared" si="0"/>
        <v>109.44156304442237</v>
      </c>
    </row>
    <row r="17" spans="1:7" ht="15.75" outlineLevel="1" x14ac:dyDescent="0.25">
      <c r="A17" s="75" t="s">
        <v>26</v>
      </c>
      <c r="B17" s="76" t="s">
        <v>27</v>
      </c>
      <c r="C17" s="77">
        <v>339334</v>
      </c>
      <c r="D17" s="77">
        <v>339334</v>
      </c>
      <c r="E17" s="95">
        <v>100</v>
      </c>
      <c r="F17" s="38">
        <v>337934</v>
      </c>
      <c r="G17" s="38">
        <f t="shared" si="0"/>
        <v>100.4142820787491</v>
      </c>
    </row>
    <row r="18" spans="1:7" ht="15.75" outlineLevel="1" x14ac:dyDescent="0.25">
      <c r="A18" s="75" t="s">
        <v>30</v>
      </c>
      <c r="B18" s="76" t="s">
        <v>31</v>
      </c>
      <c r="C18" s="77">
        <v>99148</v>
      </c>
      <c r="D18" s="77">
        <v>99148</v>
      </c>
      <c r="E18" s="95">
        <v>100</v>
      </c>
      <c r="F18" s="38">
        <v>62720</v>
      </c>
      <c r="G18" s="38">
        <f t="shared" si="0"/>
        <v>158.08035714285717</v>
      </c>
    </row>
    <row r="19" spans="1:7" ht="15.75" x14ac:dyDescent="0.25">
      <c r="A19" s="8" t="s">
        <v>34</v>
      </c>
      <c r="B19" s="9" t="s">
        <v>35</v>
      </c>
      <c r="C19" s="10">
        <v>3651197.33</v>
      </c>
      <c r="D19" s="10">
        <v>3651197.33</v>
      </c>
      <c r="E19" s="94">
        <v>100</v>
      </c>
      <c r="F19" s="39">
        <v>756373.85</v>
      </c>
      <c r="G19" s="39">
        <f t="shared" si="0"/>
        <v>482.72389771275141</v>
      </c>
    </row>
    <row r="20" spans="1:7" ht="15.75" outlineLevel="1" x14ac:dyDescent="0.25">
      <c r="A20" s="75" t="s">
        <v>36</v>
      </c>
      <c r="B20" s="76" t="s">
        <v>37</v>
      </c>
      <c r="C20" s="77">
        <v>215347.75</v>
      </c>
      <c r="D20" s="77">
        <v>215347.75</v>
      </c>
      <c r="E20" s="95">
        <v>100</v>
      </c>
      <c r="F20" s="38">
        <v>260493.02</v>
      </c>
      <c r="G20" s="38">
        <f t="shared" si="0"/>
        <v>82.669297626477672</v>
      </c>
    </row>
    <row r="21" spans="1:7" ht="15.75" outlineLevel="1" x14ac:dyDescent="0.25">
      <c r="A21" s="75" t="s">
        <v>38</v>
      </c>
      <c r="B21" s="76" t="s">
        <v>39</v>
      </c>
      <c r="C21" s="77">
        <v>0</v>
      </c>
      <c r="D21" s="77">
        <v>0</v>
      </c>
      <c r="E21" s="95">
        <v>0</v>
      </c>
      <c r="F21" s="38">
        <v>19000</v>
      </c>
      <c r="G21" s="38">
        <f t="shared" si="0"/>
        <v>0</v>
      </c>
    </row>
    <row r="22" spans="1:7" ht="15.75" outlineLevel="1" x14ac:dyDescent="0.25">
      <c r="A22" s="75" t="s">
        <v>40</v>
      </c>
      <c r="B22" s="76" t="s">
        <v>41</v>
      </c>
      <c r="C22" s="77">
        <v>3435849.58</v>
      </c>
      <c r="D22" s="77">
        <v>3435849.58</v>
      </c>
      <c r="E22" s="95">
        <v>100</v>
      </c>
      <c r="F22" s="38">
        <v>476880.83</v>
      </c>
      <c r="G22" s="38">
        <f t="shared" si="0"/>
        <v>720.4838953161526</v>
      </c>
    </row>
    <row r="23" spans="1:7" ht="15.75" x14ac:dyDescent="0.25">
      <c r="A23" s="8" t="s">
        <v>42</v>
      </c>
      <c r="B23" s="9" t="s">
        <v>43</v>
      </c>
      <c r="C23" s="10">
        <v>300079.92</v>
      </c>
      <c r="D23" s="10">
        <v>300079.92</v>
      </c>
      <c r="E23" s="94">
        <v>100</v>
      </c>
      <c r="F23" s="39">
        <v>293524.77</v>
      </c>
      <c r="G23" s="39">
        <f t="shared" si="0"/>
        <v>102.23325275069629</v>
      </c>
    </row>
    <row r="24" spans="1:7" ht="15.75" outlineLevel="1" x14ac:dyDescent="0.25">
      <c r="A24" s="75" t="s">
        <v>44</v>
      </c>
      <c r="B24" s="76" t="s">
        <v>45</v>
      </c>
      <c r="C24" s="77">
        <v>300079.92</v>
      </c>
      <c r="D24" s="77">
        <v>300079.92</v>
      </c>
      <c r="E24" s="95">
        <v>100</v>
      </c>
      <c r="F24" s="38">
        <v>293524.77</v>
      </c>
      <c r="G24" s="38">
        <f t="shared" si="0"/>
        <v>102.23325275069629</v>
      </c>
    </row>
    <row r="25" spans="1:7" ht="15.75" x14ac:dyDescent="0.25">
      <c r="A25" s="51"/>
      <c r="B25" s="52"/>
      <c r="C25" s="52"/>
      <c r="D25" s="52"/>
      <c r="E25" s="93"/>
      <c r="F25" s="38"/>
      <c r="G25" s="38"/>
    </row>
    <row r="26" spans="1:7" ht="15.75" x14ac:dyDescent="0.25">
      <c r="A26" s="79" t="s">
        <v>50</v>
      </c>
      <c r="B26" s="80"/>
      <c r="C26" s="81">
        <v>6808876.7800000003</v>
      </c>
      <c r="D26" s="81">
        <v>6804766.3799999999</v>
      </c>
      <c r="E26" s="96">
        <v>99.939631746427352</v>
      </c>
      <c r="F26" s="40">
        <f>F7+F13+F16+F19+F23</f>
        <v>3804355.62</v>
      </c>
      <c r="G26" s="40">
        <f t="shared" si="0"/>
        <v>178.86777840185192</v>
      </c>
    </row>
    <row r="27" spans="1:7" x14ac:dyDescent="0.25">
      <c r="A27" s="3"/>
      <c r="B27" s="3"/>
      <c r="C27" s="113"/>
      <c r="D27" s="113"/>
      <c r="E27" s="3"/>
    </row>
    <row r="28" spans="1:7" x14ac:dyDescent="0.25">
      <c r="A28" s="108"/>
      <c r="B28" s="109"/>
      <c r="C28" s="109"/>
      <c r="D28" s="109"/>
      <c r="E28" s="109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zoomScaleNormal="100" workbookViewId="0">
      <pane ySplit="6" topLeftCell="A10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42578125" style="5" customWidth="1"/>
    <col min="6" max="6" width="15.7109375" style="5" customWidth="1"/>
    <col min="7" max="7" width="13.28515625" style="5" customWidth="1"/>
    <col min="8" max="16384" width="9.140625" style="5"/>
  </cols>
  <sheetData>
    <row r="1" spans="1:7" x14ac:dyDescent="0.25">
      <c r="A1" s="97" t="s">
        <v>0</v>
      </c>
      <c r="B1" s="98"/>
      <c r="C1" s="98"/>
      <c r="D1" s="98"/>
      <c r="E1" s="98"/>
    </row>
    <row r="2" spans="1:7" x14ac:dyDescent="0.25">
      <c r="A2" s="101" t="str">
        <f>МР!A2</f>
        <v>Сведения по исполнению бюджета в разрезе разделов и подразделов классификации расходов на 01.01.2022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6.25" customHeight="1" x14ac:dyDescent="0.25">
      <c r="A3" s="101"/>
      <c r="B3" s="101"/>
      <c r="C3" s="101"/>
      <c r="D3" s="101"/>
      <c r="E3" s="101"/>
      <c r="F3" s="101"/>
      <c r="G3" s="101"/>
    </row>
    <row r="4" spans="1:7" ht="15.75" customHeight="1" x14ac:dyDescent="0.25">
      <c r="A4" s="102" t="s">
        <v>1</v>
      </c>
      <c r="B4" s="102"/>
      <c r="C4" s="102"/>
      <c r="D4" s="102"/>
      <c r="E4" s="102"/>
      <c r="F4" s="102"/>
      <c r="G4" s="102"/>
    </row>
    <row r="5" spans="1:7" ht="63" x14ac:dyDescent="0.25">
      <c r="A5" s="26" t="s">
        <v>2</v>
      </c>
      <c r="B5" s="27" t="s">
        <v>3</v>
      </c>
      <c r="C5" s="27" t="s">
        <v>4</v>
      </c>
      <c r="D5" s="27" t="s">
        <v>5</v>
      </c>
      <c r="E5" s="28" t="s">
        <v>6</v>
      </c>
      <c r="F5" s="53" t="str">
        <f>МР!F5</f>
        <v>Исполнено на 01.01.2021</v>
      </c>
      <c r="G5" s="54" t="str">
        <f>МР!G5</f>
        <v>Процент исполнения 01.01.2022 к 01.01.2021</v>
      </c>
    </row>
    <row r="6" spans="1:7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110</v>
      </c>
      <c r="G6" s="31" t="s">
        <v>111</v>
      </c>
    </row>
    <row r="7" spans="1:7" x14ac:dyDescent="0.25">
      <c r="A7" s="14" t="s">
        <v>12</v>
      </c>
      <c r="B7" s="15" t="s">
        <v>13</v>
      </c>
      <c r="C7" s="16">
        <v>15577919.939999999</v>
      </c>
      <c r="D7" s="16">
        <v>15434189.07</v>
      </c>
      <c r="E7" s="17">
        <v>99.077342350239348</v>
      </c>
      <c r="F7" s="39">
        <v>17322571.010000002</v>
      </c>
      <c r="G7" s="39">
        <f>D7/F7*100</f>
        <v>89.098720167405446</v>
      </c>
    </row>
    <row r="8" spans="1:7" ht="47.25" outlineLevel="1" x14ac:dyDescent="0.25">
      <c r="A8" s="34" t="s">
        <v>14</v>
      </c>
      <c r="B8" s="35" t="s">
        <v>15</v>
      </c>
      <c r="C8" s="36">
        <v>11437381.699999999</v>
      </c>
      <c r="D8" s="36">
        <v>11393727.75</v>
      </c>
      <c r="E8" s="37">
        <v>99.618322172460154</v>
      </c>
      <c r="F8" s="38">
        <v>11035665.27</v>
      </c>
      <c r="G8" s="38">
        <f t="shared" ref="G8:G33" si="0">D8/F8*100</f>
        <v>103.24459351783149</v>
      </c>
    </row>
    <row r="9" spans="1:7" ht="31.5" outlineLevel="1" x14ac:dyDescent="0.25">
      <c r="A9" s="34" t="s">
        <v>16</v>
      </c>
      <c r="B9" s="35" t="s">
        <v>17</v>
      </c>
      <c r="C9" s="36">
        <v>24940</v>
      </c>
      <c r="D9" s="36">
        <v>24940</v>
      </c>
      <c r="E9" s="37">
        <v>100</v>
      </c>
      <c r="F9" s="38">
        <v>25114</v>
      </c>
      <c r="G9" s="38">
        <f t="shared" si="0"/>
        <v>99.307159353348723</v>
      </c>
    </row>
    <row r="10" spans="1:7" outlineLevel="1" x14ac:dyDescent="0.25">
      <c r="A10" s="34" t="s">
        <v>18</v>
      </c>
      <c r="B10" s="35" t="s">
        <v>19</v>
      </c>
      <c r="C10" s="36">
        <v>651742.18999999994</v>
      </c>
      <c r="D10" s="36">
        <v>651742.18999999994</v>
      </c>
      <c r="E10" s="37">
        <v>100</v>
      </c>
      <c r="F10" s="38">
        <v>519652.59</v>
      </c>
      <c r="G10" s="38">
        <f t="shared" si="0"/>
        <v>125.41882837531897</v>
      </c>
    </row>
    <row r="11" spans="1:7" outlineLevel="1" x14ac:dyDescent="0.25">
      <c r="A11" s="34" t="s">
        <v>20</v>
      </c>
      <c r="B11" s="35" t="s">
        <v>21</v>
      </c>
      <c r="C11" s="36">
        <v>100000</v>
      </c>
      <c r="D11" s="36">
        <v>0</v>
      </c>
      <c r="E11" s="37">
        <v>0</v>
      </c>
      <c r="F11" s="38">
        <v>0</v>
      </c>
      <c r="G11" s="38">
        <v>0</v>
      </c>
    </row>
    <row r="12" spans="1:7" outlineLevel="1" x14ac:dyDescent="0.25">
      <c r="A12" s="34" t="s">
        <v>22</v>
      </c>
      <c r="B12" s="35" t="s">
        <v>23</v>
      </c>
      <c r="C12" s="36">
        <v>3363856.05</v>
      </c>
      <c r="D12" s="36">
        <v>3363779.13</v>
      </c>
      <c r="E12" s="37">
        <v>99.997713338535988</v>
      </c>
      <c r="F12" s="38">
        <v>5742139.1500000004</v>
      </c>
      <c r="G12" s="38">
        <f t="shared" si="0"/>
        <v>58.580592391251955</v>
      </c>
    </row>
    <row r="13" spans="1:7" x14ac:dyDescent="0.25">
      <c r="A13" s="14" t="s">
        <v>24</v>
      </c>
      <c r="B13" s="15" t="s">
        <v>25</v>
      </c>
      <c r="C13" s="16">
        <v>22732174.210000001</v>
      </c>
      <c r="D13" s="16">
        <v>22659379.109999999</v>
      </c>
      <c r="E13" s="17">
        <v>99.679770622345586</v>
      </c>
      <c r="F13" s="39">
        <v>47541598.880000003</v>
      </c>
      <c r="G13" s="39">
        <f t="shared" si="0"/>
        <v>47.662215078619163</v>
      </c>
    </row>
    <row r="14" spans="1:7" outlineLevel="1" x14ac:dyDescent="0.25">
      <c r="A14" s="34" t="s">
        <v>26</v>
      </c>
      <c r="B14" s="35" t="s">
        <v>27</v>
      </c>
      <c r="C14" s="36">
        <v>0</v>
      </c>
      <c r="D14" s="36">
        <v>0</v>
      </c>
      <c r="E14" s="37">
        <v>0</v>
      </c>
      <c r="F14" s="38">
        <v>0</v>
      </c>
      <c r="G14" s="38">
        <v>0</v>
      </c>
    </row>
    <row r="15" spans="1:7" outlineLevel="1" x14ac:dyDescent="0.25">
      <c r="A15" s="34" t="s">
        <v>28</v>
      </c>
      <c r="B15" s="35" t="s">
        <v>29</v>
      </c>
      <c r="C15" s="36">
        <v>0</v>
      </c>
      <c r="D15" s="36">
        <v>0</v>
      </c>
      <c r="E15" s="37">
        <v>0</v>
      </c>
      <c r="F15" s="38">
        <v>0</v>
      </c>
      <c r="G15" s="38">
        <v>0</v>
      </c>
    </row>
    <row r="16" spans="1:7" outlineLevel="1" x14ac:dyDescent="0.25">
      <c r="A16" s="34" t="s">
        <v>30</v>
      </c>
      <c r="B16" s="35" t="s">
        <v>31</v>
      </c>
      <c r="C16" s="36">
        <v>14158500</v>
      </c>
      <c r="D16" s="36">
        <v>14158500</v>
      </c>
      <c r="E16" s="37">
        <v>100</v>
      </c>
      <c r="F16" s="38">
        <v>12281669.890000001</v>
      </c>
      <c r="G16" s="38">
        <f t="shared" si="0"/>
        <v>115.28155476258286</v>
      </c>
    </row>
    <row r="17" spans="1:7" outlineLevel="1" x14ac:dyDescent="0.25">
      <c r="A17" s="34" t="s">
        <v>32</v>
      </c>
      <c r="B17" s="35" t="s">
        <v>33</v>
      </c>
      <c r="C17" s="36">
        <v>8573674.2100000009</v>
      </c>
      <c r="D17" s="36">
        <v>8500879.1099999994</v>
      </c>
      <c r="E17" s="37">
        <v>99.150946277908545</v>
      </c>
      <c r="F17" s="38">
        <v>32259928.989999998</v>
      </c>
      <c r="G17" s="38">
        <f t="shared" si="0"/>
        <v>26.351202176034299</v>
      </c>
    </row>
    <row r="18" spans="1:7" outlineLevel="1" x14ac:dyDescent="0.25">
      <c r="A18" s="34" t="s">
        <v>71</v>
      </c>
      <c r="B18" s="35" t="s">
        <v>72</v>
      </c>
      <c r="C18" s="36">
        <v>0</v>
      </c>
      <c r="D18" s="36">
        <v>0</v>
      </c>
      <c r="E18" s="37">
        <v>0</v>
      </c>
      <c r="F18" s="38">
        <v>3000000</v>
      </c>
      <c r="G18" s="38">
        <f t="shared" si="0"/>
        <v>0</v>
      </c>
    </row>
    <row r="19" spans="1:7" x14ac:dyDescent="0.25">
      <c r="A19" s="14" t="s">
        <v>34</v>
      </c>
      <c r="B19" s="15" t="s">
        <v>35</v>
      </c>
      <c r="C19" s="16">
        <v>25476214.260000002</v>
      </c>
      <c r="D19" s="16">
        <v>25269142.5</v>
      </c>
      <c r="E19" s="17">
        <v>99.187195719557437</v>
      </c>
      <c r="F19" s="39">
        <v>48463917.420000002</v>
      </c>
      <c r="G19" s="39">
        <f t="shared" si="0"/>
        <v>52.140115461594895</v>
      </c>
    </row>
    <row r="20" spans="1:7" outlineLevel="1" x14ac:dyDescent="0.25">
      <c r="A20" s="34" t="s">
        <v>36</v>
      </c>
      <c r="B20" s="35" t="s">
        <v>37</v>
      </c>
      <c r="C20" s="36">
        <v>8660053.2599999998</v>
      </c>
      <c r="D20" s="36">
        <v>8453236.2599999998</v>
      </c>
      <c r="E20" s="37">
        <v>97.611827620561314</v>
      </c>
      <c r="F20" s="38">
        <v>6728737.1399999997</v>
      </c>
      <c r="G20" s="38">
        <f t="shared" si="0"/>
        <v>125.62886741032658</v>
      </c>
    </row>
    <row r="21" spans="1:7" outlineLevel="1" x14ac:dyDescent="0.25">
      <c r="A21" s="34" t="s">
        <v>38</v>
      </c>
      <c r="B21" s="35" t="s">
        <v>39</v>
      </c>
      <c r="C21" s="36">
        <v>230000</v>
      </c>
      <c r="D21" s="36">
        <v>229945.24</v>
      </c>
      <c r="E21" s="37">
        <v>99.976191304347822</v>
      </c>
      <c r="F21" s="38">
        <v>2389468.5299999998</v>
      </c>
      <c r="G21" s="38">
        <f t="shared" si="0"/>
        <v>9.6232797006119188</v>
      </c>
    </row>
    <row r="22" spans="1:7" outlineLevel="1" x14ac:dyDescent="0.25">
      <c r="A22" s="34" t="s">
        <v>40</v>
      </c>
      <c r="B22" s="35" t="s">
        <v>41</v>
      </c>
      <c r="C22" s="36">
        <v>16586161</v>
      </c>
      <c r="D22" s="36">
        <v>16585961</v>
      </c>
      <c r="E22" s="37">
        <v>99.998794175457476</v>
      </c>
      <c r="F22" s="38">
        <v>39345711.75</v>
      </c>
      <c r="G22" s="38">
        <f t="shared" si="0"/>
        <v>42.154431225913712</v>
      </c>
    </row>
    <row r="23" spans="1:7" outlineLevel="1" x14ac:dyDescent="0.25">
      <c r="A23" s="42" t="s">
        <v>115</v>
      </c>
      <c r="B23" s="43" t="s">
        <v>114</v>
      </c>
      <c r="C23" s="44">
        <v>0</v>
      </c>
      <c r="D23" s="44">
        <v>0</v>
      </c>
      <c r="E23" s="45">
        <v>0</v>
      </c>
      <c r="F23" s="39">
        <v>1050000</v>
      </c>
      <c r="G23" s="39">
        <f t="shared" si="0"/>
        <v>0</v>
      </c>
    </row>
    <row r="24" spans="1:7" outlineLevel="1" x14ac:dyDescent="0.25">
      <c r="A24" s="34" t="s">
        <v>112</v>
      </c>
      <c r="B24" s="35" t="s">
        <v>113</v>
      </c>
      <c r="C24" s="36">
        <v>0</v>
      </c>
      <c r="D24" s="36">
        <v>0</v>
      </c>
      <c r="E24" s="37">
        <v>0</v>
      </c>
      <c r="F24" s="38">
        <v>1050000</v>
      </c>
      <c r="G24" s="38">
        <f t="shared" si="0"/>
        <v>0</v>
      </c>
    </row>
    <row r="25" spans="1:7" outlineLevel="1" x14ac:dyDescent="0.25">
      <c r="A25" s="42" t="s">
        <v>85</v>
      </c>
      <c r="B25" s="43" t="s">
        <v>86</v>
      </c>
      <c r="C25" s="44">
        <v>0</v>
      </c>
      <c r="D25" s="44">
        <v>0</v>
      </c>
      <c r="E25" s="45">
        <v>0</v>
      </c>
      <c r="F25" s="39">
        <v>275500</v>
      </c>
      <c r="G25" s="39">
        <f t="shared" si="0"/>
        <v>0</v>
      </c>
    </row>
    <row r="26" spans="1:7" outlineLevel="1" x14ac:dyDescent="0.25">
      <c r="A26" s="34" t="s">
        <v>87</v>
      </c>
      <c r="B26" s="35" t="s">
        <v>88</v>
      </c>
      <c r="C26" s="36">
        <v>0</v>
      </c>
      <c r="D26" s="36">
        <v>0</v>
      </c>
      <c r="E26" s="37">
        <v>0</v>
      </c>
      <c r="F26" s="38">
        <v>275500</v>
      </c>
      <c r="G26" s="38">
        <f t="shared" si="0"/>
        <v>0</v>
      </c>
    </row>
    <row r="27" spans="1:7" x14ac:dyDescent="0.25">
      <c r="A27" s="14" t="s">
        <v>42</v>
      </c>
      <c r="B27" s="15" t="s">
        <v>43</v>
      </c>
      <c r="C27" s="16">
        <v>479265</v>
      </c>
      <c r="D27" s="16">
        <v>479265</v>
      </c>
      <c r="E27" s="17">
        <v>100</v>
      </c>
      <c r="F27" s="39">
        <v>438479.13</v>
      </c>
      <c r="G27" s="39">
        <f t="shared" si="0"/>
        <v>109.30166733363113</v>
      </c>
    </row>
    <row r="28" spans="1:7" outlineLevel="1" x14ac:dyDescent="0.25">
      <c r="A28" s="34" t="s">
        <v>44</v>
      </c>
      <c r="B28" s="35" t="s">
        <v>45</v>
      </c>
      <c r="C28" s="36">
        <v>479265</v>
      </c>
      <c r="D28" s="36">
        <v>479265</v>
      </c>
      <c r="E28" s="37">
        <v>100</v>
      </c>
      <c r="F28" s="38">
        <v>438479.13</v>
      </c>
      <c r="G28" s="38">
        <f t="shared" si="0"/>
        <v>109.30166733363113</v>
      </c>
    </row>
    <row r="29" spans="1:7" x14ac:dyDescent="0.25">
      <c r="A29" s="14" t="s">
        <v>46</v>
      </c>
      <c r="B29" s="15" t="s">
        <v>47</v>
      </c>
      <c r="C29" s="16">
        <v>9415897.3000000007</v>
      </c>
      <c r="D29" s="16">
        <v>9415897.3000000007</v>
      </c>
      <c r="E29" s="17">
        <v>100</v>
      </c>
      <c r="F29" s="39">
        <v>32367539</v>
      </c>
      <c r="G29" s="39">
        <f t="shared" si="0"/>
        <v>29.090556745756917</v>
      </c>
    </row>
    <row r="30" spans="1:7" outlineLevel="1" x14ac:dyDescent="0.25">
      <c r="A30" s="46" t="s">
        <v>58</v>
      </c>
      <c r="B30" s="47" t="s">
        <v>59</v>
      </c>
      <c r="C30" s="48">
        <v>0</v>
      </c>
      <c r="D30" s="48">
        <v>0</v>
      </c>
      <c r="E30" s="49">
        <v>0</v>
      </c>
      <c r="F30" s="50">
        <v>31210050</v>
      </c>
      <c r="G30" s="38">
        <f t="shared" ref="G30" si="1">D30/F30*100</f>
        <v>0</v>
      </c>
    </row>
    <row r="31" spans="1:7" outlineLevel="1" x14ac:dyDescent="0.25">
      <c r="A31" s="34" t="s">
        <v>48</v>
      </c>
      <c r="B31" s="35" t="s">
        <v>49</v>
      </c>
      <c r="C31" s="36">
        <v>9415897.3000000007</v>
      </c>
      <c r="D31" s="36">
        <v>9415897.3000000007</v>
      </c>
      <c r="E31" s="37">
        <v>100</v>
      </c>
      <c r="F31" s="38">
        <v>1157489</v>
      </c>
      <c r="G31" s="38">
        <f t="shared" ref="G31" si="2">D31/F31*100</f>
        <v>813.47617990322158</v>
      </c>
    </row>
    <row r="32" spans="1:7" x14ac:dyDescent="0.25">
      <c r="A32" s="55"/>
      <c r="B32" s="56"/>
      <c r="C32" s="56"/>
      <c r="D32" s="56"/>
      <c r="E32" s="57"/>
      <c r="F32" s="62"/>
      <c r="G32" s="62"/>
    </row>
    <row r="33" spans="1:7" x14ac:dyDescent="0.25">
      <c r="A33" s="58" t="s">
        <v>50</v>
      </c>
      <c r="B33" s="59"/>
      <c r="C33" s="60">
        <v>73681470.709999993</v>
      </c>
      <c r="D33" s="60">
        <v>73257872.980000004</v>
      </c>
      <c r="E33" s="61">
        <v>99.425095989645456</v>
      </c>
      <c r="F33" s="63">
        <f>F7+F13+F19+F23+F25+F27+F29</f>
        <v>147459605.44</v>
      </c>
      <c r="G33" s="63">
        <f t="shared" si="0"/>
        <v>49.679959987284775</v>
      </c>
    </row>
    <row r="34" spans="1:7" x14ac:dyDescent="0.25">
      <c r="A34" s="12"/>
      <c r="B34" s="12"/>
      <c r="C34" s="110"/>
      <c r="D34" s="110"/>
      <c r="E34" s="12"/>
      <c r="F34" s="13"/>
      <c r="G34" s="13"/>
    </row>
    <row r="35" spans="1:7" x14ac:dyDescent="0.25">
      <c r="A35" s="99"/>
      <c r="B35" s="100"/>
      <c r="C35" s="100"/>
      <c r="D35" s="100"/>
      <c r="E35" s="100"/>
    </row>
  </sheetData>
  <mergeCells count="4">
    <mergeCell ref="A1:E1"/>
    <mergeCell ref="A35:E35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5"/>
  <sheetViews>
    <sheetView showGridLines="0" zoomScaleNormal="100" workbookViewId="0">
      <pane ySplit="6" topLeftCell="A13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140625" style="5" customWidth="1"/>
    <col min="6" max="6" width="16" style="5" customWidth="1"/>
    <col min="7" max="7" width="15.140625" style="5" customWidth="1"/>
    <col min="8" max="16384" width="9.140625" style="5"/>
  </cols>
  <sheetData>
    <row r="1" spans="1:7" ht="15.2" customHeight="1" x14ac:dyDescent="0.25">
      <c r="A1" s="97" t="s">
        <v>51</v>
      </c>
      <c r="B1" s="98"/>
      <c r="C1" s="98"/>
      <c r="D1" s="98"/>
      <c r="E1" s="98"/>
    </row>
    <row r="2" spans="1:7" x14ac:dyDescent="0.25">
      <c r="A2" s="101" t="str">
        <f>МР!A2</f>
        <v>Сведения по исполнению бюджета в разрезе разделов и подразделов классификации расходов на 01.01.2022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30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01.01.2021</v>
      </c>
      <c r="G5" s="54" t="str">
        <f>МР!G5</f>
        <v>Процент исполнения 01.01.2022 к 01.01.2021</v>
      </c>
    </row>
    <row r="6" spans="1:7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110</v>
      </c>
      <c r="G6" s="31" t="s">
        <v>111</v>
      </c>
    </row>
    <row r="7" spans="1:7" x14ac:dyDescent="0.25">
      <c r="A7" s="14" t="s">
        <v>12</v>
      </c>
      <c r="B7" s="15" t="s">
        <v>13</v>
      </c>
      <c r="C7" s="16">
        <v>10120654.810000001</v>
      </c>
      <c r="D7" s="16">
        <v>9610662.0099999998</v>
      </c>
      <c r="E7" s="17">
        <v>94.960871509063949</v>
      </c>
      <c r="F7" s="39">
        <v>6440241.7800000003</v>
      </c>
      <c r="G7" s="39">
        <f>D7/F7*100</f>
        <v>149.22827959418626</v>
      </c>
    </row>
    <row r="8" spans="1:7" ht="47.25" outlineLevel="1" x14ac:dyDescent="0.25">
      <c r="A8" s="34" t="s">
        <v>14</v>
      </c>
      <c r="B8" s="35" t="s">
        <v>15</v>
      </c>
      <c r="C8" s="36">
        <v>9463595.8100000005</v>
      </c>
      <c r="D8" s="36">
        <v>9085074.2100000009</v>
      </c>
      <c r="E8" s="37">
        <v>96.000234925502383</v>
      </c>
      <c r="F8" s="38">
        <v>6391378.7800000003</v>
      </c>
      <c r="G8" s="38">
        <f t="shared" ref="G8:G33" si="0">D8/F8*100</f>
        <v>142.14576420394852</v>
      </c>
    </row>
    <row r="9" spans="1:7" ht="31.5" outlineLevel="1" x14ac:dyDescent="0.25">
      <c r="A9" s="34" t="s">
        <v>16</v>
      </c>
      <c r="B9" s="35" t="s">
        <v>17</v>
      </c>
      <c r="C9" s="36">
        <v>4216</v>
      </c>
      <c r="D9" s="36">
        <v>4216</v>
      </c>
      <c r="E9" s="37">
        <v>100</v>
      </c>
      <c r="F9" s="38">
        <v>4236</v>
      </c>
      <c r="G9" s="38">
        <f t="shared" si="0"/>
        <v>99.52785646836638</v>
      </c>
    </row>
    <row r="10" spans="1:7" outlineLevel="1" x14ac:dyDescent="0.25">
      <c r="A10" s="34" t="s">
        <v>18</v>
      </c>
      <c r="B10" s="35" t="s">
        <v>19</v>
      </c>
      <c r="C10" s="36">
        <v>272960</v>
      </c>
      <c r="D10" s="36">
        <v>272329.69</v>
      </c>
      <c r="E10" s="37">
        <v>99.76908338218054</v>
      </c>
      <c r="F10" s="38">
        <v>0</v>
      </c>
      <c r="G10" s="38">
        <v>0</v>
      </c>
    </row>
    <row r="11" spans="1:7" outlineLevel="1" x14ac:dyDescent="0.25">
      <c r="A11" s="34" t="s">
        <v>20</v>
      </c>
      <c r="B11" s="35" t="s">
        <v>21</v>
      </c>
      <c r="C11" s="36">
        <v>50000</v>
      </c>
      <c r="D11" s="36">
        <v>0</v>
      </c>
      <c r="E11" s="37">
        <v>0</v>
      </c>
      <c r="F11" s="38">
        <v>0</v>
      </c>
      <c r="G11" s="38">
        <v>0</v>
      </c>
    </row>
    <row r="12" spans="1:7" outlineLevel="1" x14ac:dyDescent="0.25">
      <c r="A12" s="34" t="s">
        <v>22</v>
      </c>
      <c r="B12" s="35" t="s">
        <v>23</v>
      </c>
      <c r="C12" s="36">
        <v>329883</v>
      </c>
      <c r="D12" s="36">
        <v>249042.11</v>
      </c>
      <c r="E12" s="37">
        <v>75.494072140728676</v>
      </c>
      <c r="F12" s="38">
        <v>44627</v>
      </c>
      <c r="G12" s="38">
        <f t="shared" si="0"/>
        <v>558.05254666457517</v>
      </c>
    </row>
    <row r="13" spans="1:7" s="33" customFormat="1" ht="31.5" x14ac:dyDescent="0.25">
      <c r="A13" s="14" t="s">
        <v>52</v>
      </c>
      <c r="B13" s="15" t="s">
        <v>53</v>
      </c>
      <c r="C13" s="16">
        <v>52000</v>
      </c>
      <c r="D13" s="16">
        <v>51700</v>
      </c>
      <c r="E13" s="17">
        <v>99.42307692307692</v>
      </c>
      <c r="F13" s="39">
        <v>47000</v>
      </c>
      <c r="G13" s="39">
        <f t="shared" si="0"/>
        <v>110.00000000000001</v>
      </c>
    </row>
    <row r="14" spans="1:7" s="11" customFormat="1" ht="31.5" x14ac:dyDescent="0.25">
      <c r="A14" s="46" t="s">
        <v>116</v>
      </c>
      <c r="B14" s="47" t="s">
        <v>117</v>
      </c>
      <c r="C14" s="48">
        <v>0</v>
      </c>
      <c r="D14" s="48">
        <v>0</v>
      </c>
      <c r="E14" s="49">
        <v>0</v>
      </c>
      <c r="F14" s="50">
        <v>47000</v>
      </c>
      <c r="G14" s="38">
        <f t="shared" si="0"/>
        <v>0</v>
      </c>
    </row>
    <row r="15" spans="1:7" ht="31.5" outlineLevel="1" x14ac:dyDescent="0.25">
      <c r="A15" s="34" t="s">
        <v>54</v>
      </c>
      <c r="B15" s="35" t="s">
        <v>55</v>
      </c>
      <c r="C15" s="36">
        <v>52000</v>
      </c>
      <c r="D15" s="36">
        <v>51700</v>
      </c>
      <c r="E15" s="37">
        <v>99.42307692307692</v>
      </c>
      <c r="F15" s="38">
        <v>0</v>
      </c>
      <c r="G15" s="38">
        <v>0</v>
      </c>
    </row>
    <row r="16" spans="1:7" s="33" customFormat="1" x14ac:dyDescent="0.25">
      <c r="A16" s="14" t="s">
        <v>24</v>
      </c>
      <c r="B16" s="15" t="s">
        <v>25</v>
      </c>
      <c r="C16" s="16">
        <v>1698780</v>
      </c>
      <c r="D16" s="16">
        <v>1525989.4</v>
      </c>
      <c r="E16" s="17">
        <v>89.828547545885868</v>
      </c>
      <c r="F16" s="39">
        <v>2228170.66</v>
      </c>
      <c r="G16" s="39">
        <f t="shared" si="0"/>
        <v>68.486199347046423</v>
      </c>
    </row>
    <row r="17" spans="1:101" outlineLevel="1" x14ac:dyDescent="0.25">
      <c r="A17" s="34" t="s">
        <v>26</v>
      </c>
      <c r="B17" s="35" t="s">
        <v>27</v>
      </c>
      <c r="C17" s="36">
        <v>1049100</v>
      </c>
      <c r="D17" s="36">
        <v>1049100</v>
      </c>
      <c r="E17" s="37">
        <v>100</v>
      </c>
      <c r="F17" s="38">
        <v>0</v>
      </c>
      <c r="G17" s="38">
        <v>0</v>
      </c>
    </row>
    <row r="18" spans="1:101" outlineLevel="1" x14ac:dyDescent="0.25">
      <c r="A18" s="34" t="s">
        <v>28</v>
      </c>
      <c r="B18" s="35" t="s">
        <v>29</v>
      </c>
      <c r="C18" s="36">
        <v>0</v>
      </c>
      <c r="D18" s="36">
        <v>0</v>
      </c>
      <c r="E18" s="37">
        <v>0</v>
      </c>
      <c r="F18" s="38">
        <v>3150</v>
      </c>
      <c r="G18" s="38">
        <f t="shared" si="0"/>
        <v>0</v>
      </c>
    </row>
    <row r="19" spans="1:101" outlineLevel="1" x14ac:dyDescent="0.25">
      <c r="A19" s="34" t="s">
        <v>32</v>
      </c>
      <c r="B19" s="35" t="s">
        <v>33</v>
      </c>
      <c r="C19" s="36">
        <v>649680</v>
      </c>
      <c r="D19" s="36">
        <v>476889.4</v>
      </c>
      <c r="E19" s="37">
        <v>73.403737224479741</v>
      </c>
      <c r="F19" s="38">
        <v>1840421.22</v>
      </c>
      <c r="G19" s="38">
        <f t="shared" si="0"/>
        <v>25.911970304276323</v>
      </c>
    </row>
    <row r="20" spans="1:101" outlineLevel="1" x14ac:dyDescent="0.25">
      <c r="A20" s="34" t="s">
        <v>71</v>
      </c>
      <c r="B20" s="35" t="s">
        <v>72</v>
      </c>
      <c r="C20" s="36">
        <v>0</v>
      </c>
      <c r="D20" s="36">
        <v>0</v>
      </c>
      <c r="E20" s="37">
        <v>0</v>
      </c>
      <c r="F20" s="38">
        <v>384599.44</v>
      </c>
      <c r="G20" s="38">
        <v>0</v>
      </c>
    </row>
    <row r="21" spans="1:101" s="33" customFormat="1" x14ac:dyDescent="0.25">
      <c r="A21" s="14" t="s">
        <v>34</v>
      </c>
      <c r="B21" s="15" t="s">
        <v>35</v>
      </c>
      <c r="C21" s="16">
        <v>9764491.0299999993</v>
      </c>
      <c r="D21" s="16">
        <v>8820763.0700000003</v>
      </c>
      <c r="E21" s="17">
        <v>90.335103416035395</v>
      </c>
      <c r="F21" s="39">
        <v>7822253.71</v>
      </c>
      <c r="G21" s="39">
        <f t="shared" si="0"/>
        <v>112.76498304732179</v>
      </c>
    </row>
    <row r="22" spans="1:101" outlineLevel="1" x14ac:dyDescent="0.25">
      <c r="A22" s="34" t="s">
        <v>36</v>
      </c>
      <c r="B22" s="35" t="s">
        <v>37</v>
      </c>
      <c r="C22" s="36">
        <v>427168.92</v>
      </c>
      <c r="D22" s="36">
        <v>324921.43</v>
      </c>
      <c r="E22" s="37">
        <v>76.063921036202728</v>
      </c>
      <c r="F22" s="38">
        <v>332219.28999999998</v>
      </c>
      <c r="G22" s="38">
        <f t="shared" si="0"/>
        <v>97.803300344179306</v>
      </c>
    </row>
    <row r="23" spans="1:101" outlineLevel="1" x14ac:dyDescent="0.25">
      <c r="A23" s="34" t="s">
        <v>38</v>
      </c>
      <c r="B23" s="35" t="s">
        <v>39</v>
      </c>
      <c r="C23" s="36">
        <v>803167</v>
      </c>
      <c r="D23" s="36">
        <v>803151</v>
      </c>
      <c r="E23" s="37">
        <v>99.998007886280192</v>
      </c>
      <c r="F23" s="38">
        <v>222273.98</v>
      </c>
      <c r="G23" s="38">
        <f t="shared" si="0"/>
        <v>361.33379174656432</v>
      </c>
    </row>
    <row r="24" spans="1:101" outlineLevel="1" x14ac:dyDescent="0.25">
      <c r="A24" s="34" t="s">
        <v>40</v>
      </c>
      <c r="B24" s="35" t="s">
        <v>41</v>
      </c>
      <c r="C24" s="36">
        <v>8534155.1099999994</v>
      </c>
      <c r="D24" s="36">
        <v>7692690.6399999997</v>
      </c>
      <c r="E24" s="37">
        <v>90.140037775807428</v>
      </c>
      <c r="F24" s="38">
        <v>7267760.4400000004</v>
      </c>
      <c r="G24" s="38">
        <f t="shared" si="0"/>
        <v>105.84678324922882</v>
      </c>
    </row>
    <row r="25" spans="1:101" s="73" customFormat="1" outlineLevel="1" x14ac:dyDescent="0.25">
      <c r="A25" s="42" t="s">
        <v>115</v>
      </c>
      <c r="B25" s="43" t="s">
        <v>114</v>
      </c>
      <c r="C25" s="44">
        <f>C26</f>
        <v>0</v>
      </c>
      <c r="D25" s="44">
        <f t="shared" ref="D25:F25" si="1">D26</f>
        <v>0</v>
      </c>
      <c r="E25" s="44">
        <f t="shared" si="1"/>
        <v>0</v>
      </c>
      <c r="F25" s="44">
        <v>53125</v>
      </c>
      <c r="G25" s="64">
        <f t="shared" si="0"/>
        <v>0</v>
      </c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</row>
    <row r="26" spans="1:101" outlineLevel="1" x14ac:dyDescent="0.25">
      <c r="A26" s="34" t="s">
        <v>112</v>
      </c>
      <c r="B26" s="35" t="s">
        <v>118</v>
      </c>
      <c r="C26" s="36">
        <v>0</v>
      </c>
      <c r="D26" s="36">
        <v>0</v>
      </c>
      <c r="E26" s="37">
        <v>0</v>
      </c>
      <c r="F26" s="38">
        <v>53125</v>
      </c>
      <c r="G26" s="38">
        <f t="shared" si="0"/>
        <v>0</v>
      </c>
    </row>
    <row r="27" spans="1:101" s="33" customFormat="1" x14ac:dyDescent="0.25">
      <c r="A27" s="14" t="s">
        <v>42</v>
      </c>
      <c r="B27" s="15" t="s">
        <v>43</v>
      </c>
      <c r="C27" s="16">
        <v>158750</v>
      </c>
      <c r="D27" s="16">
        <v>158742.24</v>
      </c>
      <c r="E27" s="17">
        <v>99.995111811023619</v>
      </c>
      <c r="F27" s="39">
        <v>151257.60999999999</v>
      </c>
      <c r="G27" s="39">
        <f t="shared" si="0"/>
        <v>104.94826673514146</v>
      </c>
    </row>
    <row r="28" spans="1:101" outlineLevel="1" x14ac:dyDescent="0.25">
      <c r="A28" s="34" t="s">
        <v>44</v>
      </c>
      <c r="B28" s="35" t="s">
        <v>45</v>
      </c>
      <c r="C28" s="36">
        <v>113750</v>
      </c>
      <c r="D28" s="36">
        <v>113742.24</v>
      </c>
      <c r="E28" s="37">
        <v>99.993178021978025</v>
      </c>
      <c r="F28" s="38">
        <v>111257.61</v>
      </c>
      <c r="G28" s="38">
        <f t="shared" si="0"/>
        <v>102.23322251844166</v>
      </c>
    </row>
    <row r="29" spans="1:101" outlineLevel="1" x14ac:dyDescent="0.25">
      <c r="A29" s="34" t="s">
        <v>56</v>
      </c>
      <c r="B29" s="35" t="s">
        <v>57</v>
      </c>
      <c r="C29" s="36">
        <v>45000</v>
      </c>
      <c r="D29" s="36">
        <v>45000</v>
      </c>
      <c r="E29" s="37">
        <v>100</v>
      </c>
      <c r="F29" s="38">
        <v>40000</v>
      </c>
      <c r="G29" s="38">
        <f t="shared" si="0"/>
        <v>112.5</v>
      </c>
    </row>
    <row r="30" spans="1:101" x14ac:dyDescent="0.25">
      <c r="A30" s="14" t="s">
        <v>46</v>
      </c>
      <c r="B30" s="15" t="s">
        <v>47</v>
      </c>
      <c r="C30" s="16">
        <v>8416614</v>
      </c>
      <c r="D30" s="16">
        <v>8416614</v>
      </c>
      <c r="E30" s="17">
        <v>100</v>
      </c>
      <c r="F30" s="64">
        <v>8068421.79</v>
      </c>
      <c r="G30" s="64">
        <f t="shared" si="0"/>
        <v>104.31549340208701</v>
      </c>
    </row>
    <row r="31" spans="1:101" outlineLevel="1" x14ac:dyDescent="0.25">
      <c r="A31" s="18" t="s">
        <v>58</v>
      </c>
      <c r="B31" s="19" t="s">
        <v>59</v>
      </c>
      <c r="C31" s="20">
        <v>8416614</v>
      </c>
      <c r="D31" s="20">
        <v>8416614</v>
      </c>
      <c r="E31" s="21">
        <v>100</v>
      </c>
      <c r="F31" s="38">
        <v>8068421.79</v>
      </c>
      <c r="G31" s="38">
        <f t="shared" si="0"/>
        <v>104.31549340208701</v>
      </c>
    </row>
    <row r="32" spans="1:101" x14ac:dyDescent="0.25">
      <c r="A32" s="68"/>
      <c r="B32" s="69"/>
      <c r="C32" s="69"/>
      <c r="D32" s="69"/>
      <c r="E32" s="70"/>
      <c r="F32" s="38"/>
      <c r="G32" s="38"/>
    </row>
    <row r="33" spans="1:7" x14ac:dyDescent="0.25">
      <c r="A33" s="58" t="s">
        <v>50</v>
      </c>
      <c r="B33" s="59"/>
      <c r="C33" s="60">
        <v>30211289.84</v>
      </c>
      <c r="D33" s="60">
        <v>28584470.719999999</v>
      </c>
      <c r="E33" s="61">
        <v>94.615194754624227</v>
      </c>
      <c r="F33" s="63">
        <f>F7+F13+F16+F21+F25+F27+F30</f>
        <v>24810470.550000001</v>
      </c>
      <c r="G33" s="63">
        <f t="shared" si="0"/>
        <v>115.21132040762522</v>
      </c>
    </row>
    <row r="34" spans="1:7" x14ac:dyDescent="0.25">
      <c r="A34" s="12"/>
      <c r="B34" s="12"/>
      <c r="C34" s="110"/>
      <c r="D34" s="110"/>
      <c r="E34" s="12"/>
      <c r="F34" s="13"/>
      <c r="G34" s="13"/>
    </row>
    <row r="35" spans="1:7" x14ac:dyDescent="0.25">
      <c r="A35" s="99"/>
      <c r="B35" s="100"/>
      <c r="C35" s="100"/>
      <c r="D35" s="100"/>
      <c r="E35" s="100"/>
    </row>
  </sheetData>
  <mergeCells count="4">
    <mergeCell ref="A1:E1"/>
    <mergeCell ref="A35:E35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5703125" style="5" customWidth="1"/>
    <col min="6" max="6" width="15.85546875" style="5" customWidth="1"/>
    <col min="7" max="7" width="17.42578125" style="5" customWidth="1"/>
    <col min="8" max="16384" width="9.140625" style="5"/>
  </cols>
  <sheetData>
    <row r="1" spans="1:7" ht="15.2" customHeight="1" x14ac:dyDescent="0.25">
      <c r="A1" s="97" t="s">
        <v>101</v>
      </c>
      <c r="B1" s="98"/>
      <c r="C1" s="98"/>
      <c r="D1" s="98"/>
      <c r="E1" s="98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01.01.2022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6.25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01.01.2021</v>
      </c>
      <c r="G5" s="54" t="str">
        <f>МР!G5</f>
        <v>Процент исполнения 01.01.2022 к 01.01.2021</v>
      </c>
    </row>
    <row r="6" spans="1:7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110</v>
      </c>
      <c r="G6" s="31" t="s">
        <v>111</v>
      </c>
    </row>
    <row r="7" spans="1:7" x14ac:dyDescent="0.25">
      <c r="A7" s="8" t="s">
        <v>12</v>
      </c>
      <c r="B7" s="9" t="s">
        <v>13</v>
      </c>
      <c r="C7" s="10">
        <v>3035130.27</v>
      </c>
      <c r="D7" s="82">
        <v>3027568.08</v>
      </c>
      <c r="E7" s="17">
        <v>99.750844631785768</v>
      </c>
      <c r="F7" s="72">
        <v>2959391</v>
      </c>
      <c r="G7" s="72">
        <f>D7/F7*100</f>
        <v>102.30375371148996</v>
      </c>
    </row>
    <row r="8" spans="1:7" ht="31.5" outlineLevel="1" x14ac:dyDescent="0.25">
      <c r="A8" s="75" t="s">
        <v>61</v>
      </c>
      <c r="B8" s="76" t="s">
        <v>62</v>
      </c>
      <c r="C8" s="77">
        <v>686014</v>
      </c>
      <c r="D8" s="78">
        <v>686013.92</v>
      </c>
      <c r="E8" s="37">
        <v>99.999988338430413</v>
      </c>
      <c r="F8" s="71">
        <v>670862.88</v>
      </c>
      <c r="G8" s="71">
        <f t="shared" ref="G8:G27" si="0">D8/F8*100</f>
        <v>102.25844065183634</v>
      </c>
    </row>
    <row r="9" spans="1:7" ht="47.25" outlineLevel="1" x14ac:dyDescent="0.25">
      <c r="A9" s="75" t="s">
        <v>14</v>
      </c>
      <c r="B9" s="76" t="s">
        <v>15</v>
      </c>
      <c r="C9" s="77">
        <v>2050989.22</v>
      </c>
      <c r="D9" s="78">
        <v>2043427.11</v>
      </c>
      <c r="E9" s="37">
        <v>99.631294502854573</v>
      </c>
      <c r="F9" s="71">
        <v>2079759.76</v>
      </c>
      <c r="G9" s="71">
        <f t="shared" si="0"/>
        <v>98.253036206451085</v>
      </c>
    </row>
    <row r="10" spans="1:7" ht="31.5" outlineLevel="1" x14ac:dyDescent="0.25">
      <c r="A10" s="75" t="s">
        <v>16</v>
      </c>
      <c r="B10" s="76" t="s">
        <v>17</v>
      </c>
      <c r="C10" s="77">
        <v>340</v>
      </c>
      <c r="D10" s="78">
        <v>340</v>
      </c>
      <c r="E10" s="37">
        <v>100</v>
      </c>
      <c r="F10" s="71">
        <v>344</v>
      </c>
      <c r="G10" s="71">
        <f t="shared" si="0"/>
        <v>98.837209302325576</v>
      </c>
    </row>
    <row r="11" spans="1:7" outlineLevel="1" x14ac:dyDescent="0.25">
      <c r="A11" s="75" t="s">
        <v>18</v>
      </c>
      <c r="B11" s="76" t="s">
        <v>19</v>
      </c>
      <c r="C11" s="77">
        <v>179952.4</v>
      </c>
      <c r="D11" s="78">
        <v>179952.4</v>
      </c>
      <c r="E11" s="37">
        <v>100</v>
      </c>
      <c r="F11" s="71">
        <v>0</v>
      </c>
      <c r="G11" s="71">
        <v>0</v>
      </c>
    </row>
    <row r="12" spans="1:7" outlineLevel="1" x14ac:dyDescent="0.25">
      <c r="A12" s="75" t="s">
        <v>22</v>
      </c>
      <c r="B12" s="76" t="s">
        <v>23</v>
      </c>
      <c r="C12" s="77">
        <v>117834.65</v>
      </c>
      <c r="D12" s="78">
        <v>117834.65</v>
      </c>
      <c r="E12" s="37">
        <v>100</v>
      </c>
      <c r="F12" s="71">
        <v>208424.36</v>
      </c>
      <c r="G12" s="71">
        <f t="shared" si="0"/>
        <v>56.535929869234089</v>
      </c>
    </row>
    <row r="13" spans="1:7" ht="31.5" x14ac:dyDescent="0.25">
      <c r="A13" s="8" t="s">
        <v>52</v>
      </c>
      <c r="B13" s="9" t="s">
        <v>53</v>
      </c>
      <c r="C13" s="86">
        <v>10800</v>
      </c>
      <c r="D13" s="86">
        <v>10200</v>
      </c>
      <c r="E13" s="86">
        <v>94.444444444444443</v>
      </c>
      <c r="F13" s="86">
        <v>200000</v>
      </c>
      <c r="G13" s="86">
        <f>D13/F13*100</f>
        <v>5.0999999999999996</v>
      </c>
    </row>
    <row r="14" spans="1:7" ht="31.5" outlineLevel="1" x14ac:dyDescent="0.25">
      <c r="A14" s="75" t="s">
        <v>116</v>
      </c>
      <c r="B14" s="76" t="s">
        <v>117</v>
      </c>
      <c r="C14" s="83">
        <v>0</v>
      </c>
      <c r="D14" s="84">
        <v>0</v>
      </c>
      <c r="E14" s="85">
        <v>0</v>
      </c>
      <c r="F14" s="38">
        <v>200000</v>
      </c>
      <c r="G14" s="38">
        <f t="shared" si="0"/>
        <v>0</v>
      </c>
    </row>
    <row r="15" spans="1:7" ht="31.5" outlineLevel="1" x14ac:dyDescent="0.25">
      <c r="A15" s="75" t="s">
        <v>54</v>
      </c>
      <c r="B15" s="76" t="s">
        <v>55</v>
      </c>
      <c r="C15" s="83">
        <v>10800</v>
      </c>
      <c r="D15" s="84">
        <v>10200</v>
      </c>
      <c r="E15" s="85">
        <v>94.444444444444443</v>
      </c>
      <c r="F15" s="38">
        <v>0</v>
      </c>
      <c r="G15" s="38">
        <v>0</v>
      </c>
    </row>
    <row r="16" spans="1:7" x14ac:dyDescent="0.25">
      <c r="A16" s="8" t="s">
        <v>34</v>
      </c>
      <c r="B16" s="9" t="s">
        <v>35</v>
      </c>
      <c r="C16" s="10">
        <v>5839879.1799999997</v>
      </c>
      <c r="D16" s="82">
        <v>5839530.7199999997</v>
      </c>
      <c r="E16" s="17">
        <v>99.994033095732647</v>
      </c>
      <c r="F16" s="72">
        <v>2474168.52</v>
      </c>
      <c r="G16" s="72">
        <f t="shared" si="0"/>
        <v>236.01992640339634</v>
      </c>
    </row>
    <row r="17" spans="1:7" outlineLevel="1" x14ac:dyDescent="0.25">
      <c r="A17" s="75" t="s">
        <v>36</v>
      </c>
      <c r="B17" s="76" t="s">
        <v>37</v>
      </c>
      <c r="C17" s="77">
        <v>2088788.18</v>
      </c>
      <c r="D17" s="78">
        <v>2088442.6</v>
      </c>
      <c r="E17" s="37">
        <v>99.98345547895623</v>
      </c>
      <c r="F17" s="71">
        <v>1453641.84</v>
      </c>
      <c r="G17" s="71">
        <f t="shared" si="0"/>
        <v>143.66968138451489</v>
      </c>
    </row>
    <row r="18" spans="1:7" outlineLevel="1" x14ac:dyDescent="0.25">
      <c r="A18" s="75" t="s">
        <v>38</v>
      </c>
      <c r="B18" s="76" t="s">
        <v>39</v>
      </c>
      <c r="C18" s="77">
        <v>668517</v>
      </c>
      <c r="D18" s="78">
        <v>668517</v>
      </c>
      <c r="E18" s="37">
        <v>100</v>
      </c>
      <c r="F18" s="71">
        <v>266000</v>
      </c>
      <c r="G18" s="71">
        <f t="shared" si="0"/>
        <v>251.32218045112782</v>
      </c>
    </row>
    <row r="19" spans="1:7" outlineLevel="1" x14ac:dyDescent="0.25">
      <c r="A19" s="75" t="s">
        <v>40</v>
      </c>
      <c r="B19" s="76" t="s">
        <v>41</v>
      </c>
      <c r="C19" s="77">
        <v>3082574</v>
      </c>
      <c r="D19" s="78">
        <v>3082571.12</v>
      </c>
      <c r="E19" s="37">
        <v>99.999906571585953</v>
      </c>
      <c r="F19" s="71">
        <v>754526.68</v>
      </c>
      <c r="G19" s="71">
        <f t="shared" si="0"/>
        <v>408.54368728220453</v>
      </c>
    </row>
    <row r="20" spans="1:7" outlineLevel="1" x14ac:dyDescent="0.25">
      <c r="A20" s="42" t="s">
        <v>115</v>
      </c>
      <c r="B20" s="43" t="s">
        <v>114</v>
      </c>
      <c r="C20" s="44">
        <f>C21</f>
        <v>0</v>
      </c>
      <c r="D20" s="44">
        <f t="shared" ref="D20:F20" si="1">D21</f>
        <v>0</v>
      </c>
      <c r="E20" s="44">
        <f t="shared" si="1"/>
        <v>0</v>
      </c>
      <c r="F20" s="44">
        <v>585000</v>
      </c>
      <c r="G20" s="39">
        <f t="shared" si="0"/>
        <v>0</v>
      </c>
    </row>
    <row r="21" spans="1:7" outlineLevel="1" x14ac:dyDescent="0.25">
      <c r="A21" s="34" t="s">
        <v>112</v>
      </c>
      <c r="B21" s="35" t="s">
        <v>118</v>
      </c>
      <c r="C21" s="36">
        <v>0</v>
      </c>
      <c r="D21" s="36">
        <v>0</v>
      </c>
      <c r="E21" s="37">
        <v>0</v>
      </c>
      <c r="F21" s="38">
        <v>585000</v>
      </c>
      <c r="G21" s="38">
        <f t="shared" si="0"/>
        <v>0</v>
      </c>
    </row>
    <row r="22" spans="1:7" x14ac:dyDescent="0.25">
      <c r="A22" s="8" t="s">
        <v>42</v>
      </c>
      <c r="B22" s="9" t="s">
        <v>43</v>
      </c>
      <c r="C22" s="10">
        <v>78363</v>
      </c>
      <c r="D22" s="82">
        <v>78362.399999999994</v>
      </c>
      <c r="E22" s="17">
        <v>99.999234332529383</v>
      </c>
      <c r="F22" s="72">
        <v>76650.600000000006</v>
      </c>
      <c r="G22" s="72">
        <f t="shared" si="0"/>
        <v>102.23325062034738</v>
      </c>
    </row>
    <row r="23" spans="1:7" outlineLevel="1" x14ac:dyDescent="0.25">
      <c r="A23" s="75" t="s">
        <v>44</v>
      </c>
      <c r="B23" s="76" t="s">
        <v>45</v>
      </c>
      <c r="C23" s="77">
        <v>78363</v>
      </c>
      <c r="D23" s="78">
        <v>78362.399999999994</v>
      </c>
      <c r="E23" s="37">
        <v>99.999234332529383</v>
      </c>
      <c r="F23" s="71">
        <v>76650.600000000006</v>
      </c>
      <c r="G23" s="71">
        <f t="shared" si="0"/>
        <v>102.23325062034738</v>
      </c>
    </row>
    <row r="24" spans="1:7" x14ac:dyDescent="0.25">
      <c r="A24" s="8" t="s">
        <v>46</v>
      </c>
      <c r="B24" s="9" t="s">
        <v>47</v>
      </c>
      <c r="C24" s="10">
        <v>670150</v>
      </c>
      <c r="D24" s="82">
        <v>670150</v>
      </c>
      <c r="E24" s="17">
        <v>100</v>
      </c>
      <c r="F24" s="72">
        <f>SUM(F25)</f>
        <v>0</v>
      </c>
      <c r="G24" s="72">
        <v>0</v>
      </c>
    </row>
    <row r="25" spans="1:7" outlineLevel="1" x14ac:dyDescent="0.25">
      <c r="A25" s="75" t="s">
        <v>48</v>
      </c>
      <c r="B25" s="76" t="s">
        <v>49</v>
      </c>
      <c r="C25" s="77">
        <v>670150</v>
      </c>
      <c r="D25" s="78">
        <v>670150</v>
      </c>
      <c r="E25" s="37">
        <v>100</v>
      </c>
      <c r="F25" s="71">
        <v>0</v>
      </c>
      <c r="G25" s="71">
        <v>0</v>
      </c>
    </row>
    <row r="26" spans="1:7" ht="16.5" thickBot="1" x14ac:dyDescent="0.3">
      <c r="A26" s="51"/>
      <c r="B26" s="52"/>
      <c r="C26" s="52"/>
      <c r="D26" s="52"/>
      <c r="E26" s="70"/>
      <c r="F26" s="71"/>
      <c r="G26" s="71"/>
    </row>
    <row r="27" spans="1:7" ht="16.5" thickBot="1" x14ac:dyDescent="0.3">
      <c r="A27" s="79" t="s">
        <v>50</v>
      </c>
      <c r="B27" s="80"/>
      <c r="C27" s="81">
        <v>9634322.4499999993</v>
      </c>
      <c r="D27" s="81">
        <v>9625811.1999999993</v>
      </c>
      <c r="E27" s="25">
        <v>99.911656994623428</v>
      </c>
      <c r="F27" s="88">
        <f>F24+F22+F16+F20+F13+F7</f>
        <v>6295210.1200000001</v>
      </c>
      <c r="G27" s="88">
        <f t="shared" si="0"/>
        <v>152.90690884834197</v>
      </c>
    </row>
    <row r="28" spans="1:7" x14ac:dyDescent="0.25">
      <c r="A28" s="6"/>
      <c r="B28" s="6"/>
      <c r="C28" s="111"/>
      <c r="D28" s="111"/>
      <c r="E28" s="12"/>
      <c r="F28" s="13"/>
      <c r="G28" s="13"/>
    </row>
    <row r="29" spans="1:7" x14ac:dyDescent="0.25">
      <c r="A29" s="99"/>
      <c r="B29" s="99"/>
      <c r="C29" s="99"/>
      <c r="D29" s="99"/>
      <c r="E29" s="99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4" t="s">
        <v>102</v>
      </c>
      <c r="B1" s="105"/>
      <c r="C1" s="105"/>
      <c r="D1" s="105"/>
      <c r="E1" s="105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01.01.2022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5.5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01.01.2021</v>
      </c>
      <c r="G5" s="54" t="str">
        <f>МР!G5</f>
        <v>Процент исполнения 01.01.2022 к 01.01.2021</v>
      </c>
    </row>
    <row r="6" spans="1:7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110</v>
      </c>
      <c r="G6" s="31" t="s">
        <v>111</v>
      </c>
    </row>
    <row r="7" spans="1:7" ht="15.75" x14ac:dyDescent="0.25">
      <c r="A7" s="14" t="s">
        <v>12</v>
      </c>
      <c r="B7" s="15" t="s">
        <v>13</v>
      </c>
      <c r="C7" s="16">
        <v>2081113.14</v>
      </c>
      <c r="D7" s="16">
        <v>2066916.98</v>
      </c>
      <c r="E7" s="17">
        <v>99.317857365505844</v>
      </c>
      <c r="F7" s="72">
        <v>2038618.77</v>
      </c>
      <c r="G7" s="72">
        <f>D7/F7*100</f>
        <v>101.38810700737342</v>
      </c>
    </row>
    <row r="8" spans="1:7" ht="31.5" outlineLevel="1" x14ac:dyDescent="0.25">
      <c r="A8" s="34" t="s">
        <v>61</v>
      </c>
      <c r="B8" s="35" t="s">
        <v>62</v>
      </c>
      <c r="C8" s="36">
        <v>707814</v>
      </c>
      <c r="D8" s="36">
        <v>707814</v>
      </c>
      <c r="E8" s="37">
        <v>100</v>
      </c>
      <c r="F8" s="71">
        <v>670918.55000000005</v>
      </c>
      <c r="G8" s="71">
        <f t="shared" ref="G8:G28" si="0">D8/F8*100</f>
        <v>105.49924428233501</v>
      </c>
    </row>
    <row r="9" spans="1:7" ht="47.25" outlineLevel="1" x14ac:dyDescent="0.25">
      <c r="A9" s="34" t="s">
        <v>14</v>
      </c>
      <c r="B9" s="35" t="s">
        <v>15</v>
      </c>
      <c r="C9" s="36">
        <v>1217467</v>
      </c>
      <c r="D9" s="36">
        <v>1203270.8400000001</v>
      </c>
      <c r="E9" s="37">
        <v>98.833959359884091</v>
      </c>
      <c r="F9" s="71">
        <v>1201688.24</v>
      </c>
      <c r="G9" s="71">
        <f t="shared" si="0"/>
        <v>100.1316980517343</v>
      </c>
    </row>
    <row r="10" spans="1:7" ht="31.5" outlineLevel="1" x14ac:dyDescent="0.25">
      <c r="A10" s="34" t="s">
        <v>16</v>
      </c>
      <c r="B10" s="35" t="s">
        <v>17</v>
      </c>
      <c r="C10" s="36">
        <v>482</v>
      </c>
      <c r="D10" s="36">
        <v>482</v>
      </c>
      <c r="E10" s="37">
        <v>100</v>
      </c>
      <c r="F10" s="71">
        <v>466</v>
      </c>
      <c r="G10" s="71">
        <f t="shared" si="0"/>
        <v>103.43347639484979</v>
      </c>
    </row>
    <row r="11" spans="1:7" ht="15.75" outlineLevel="1" x14ac:dyDescent="0.25">
      <c r="A11" s="34" t="s">
        <v>18</v>
      </c>
      <c r="B11" s="35" t="s">
        <v>19</v>
      </c>
      <c r="C11" s="36">
        <v>148875.14000000001</v>
      </c>
      <c r="D11" s="36">
        <v>148875.14000000001</v>
      </c>
      <c r="E11" s="37">
        <v>100</v>
      </c>
      <c r="F11" s="71">
        <v>159987.07</v>
      </c>
      <c r="G11" s="71">
        <f t="shared" si="0"/>
        <v>93.054482465364245</v>
      </c>
    </row>
    <row r="12" spans="1:7" ht="15.75" outlineLevel="1" x14ac:dyDescent="0.25">
      <c r="A12" s="34" t="s">
        <v>22</v>
      </c>
      <c r="B12" s="35" t="s">
        <v>23</v>
      </c>
      <c r="C12" s="36">
        <v>6475</v>
      </c>
      <c r="D12" s="36">
        <v>6475</v>
      </c>
      <c r="E12" s="37">
        <v>100</v>
      </c>
      <c r="F12" s="71">
        <v>5558.91</v>
      </c>
      <c r="G12" s="71">
        <f t="shared" si="0"/>
        <v>116.4796695755103</v>
      </c>
    </row>
    <row r="13" spans="1:7" ht="31.5" x14ac:dyDescent="0.25">
      <c r="A13" s="14" t="s">
        <v>52</v>
      </c>
      <c r="B13" s="15" t="s">
        <v>53</v>
      </c>
      <c r="C13" s="91">
        <v>17180</v>
      </c>
      <c r="D13" s="91">
        <v>17180</v>
      </c>
      <c r="E13" s="87">
        <v>100</v>
      </c>
      <c r="F13" s="39">
        <v>212000</v>
      </c>
      <c r="G13" s="39">
        <f t="shared" si="0"/>
        <v>8.1037735849056602</v>
      </c>
    </row>
    <row r="14" spans="1:7" ht="31.5" outlineLevel="1" x14ac:dyDescent="0.25">
      <c r="A14" s="34" t="s">
        <v>116</v>
      </c>
      <c r="B14" s="35" t="s">
        <v>117</v>
      </c>
      <c r="C14" s="92">
        <v>0</v>
      </c>
      <c r="D14" s="92">
        <v>0</v>
      </c>
      <c r="E14" s="85">
        <v>0</v>
      </c>
      <c r="F14" s="38">
        <v>212000</v>
      </c>
      <c r="G14" s="38">
        <f t="shared" si="0"/>
        <v>0</v>
      </c>
    </row>
    <row r="15" spans="1:7" ht="31.5" outlineLevel="1" x14ac:dyDescent="0.25">
      <c r="A15" s="34" t="s">
        <v>54</v>
      </c>
      <c r="B15" s="35" t="s">
        <v>55</v>
      </c>
      <c r="C15" s="92">
        <v>17180</v>
      </c>
      <c r="D15" s="92">
        <v>17180</v>
      </c>
      <c r="E15" s="85">
        <v>100</v>
      </c>
      <c r="F15" s="38">
        <v>0</v>
      </c>
      <c r="G15" s="38">
        <v>0</v>
      </c>
    </row>
    <row r="16" spans="1:7" ht="15.75" x14ac:dyDescent="0.25">
      <c r="A16" s="14" t="s">
        <v>24</v>
      </c>
      <c r="B16" s="15" t="s">
        <v>25</v>
      </c>
      <c r="C16" s="16">
        <v>57368</v>
      </c>
      <c r="D16" s="16">
        <v>52128</v>
      </c>
      <c r="E16" s="17">
        <v>90.865988007251431</v>
      </c>
      <c r="F16" s="72">
        <f>SUM(F17)</f>
        <v>0</v>
      </c>
      <c r="G16" s="72">
        <v>0</v>
      </c>
    </row>
    <row r="17" spans="1:7" ht="15.75" outlineLevel="1" x14ac:dyDescent="0.25">
      <c r="A17" s="34" t="s">
        <v>30</v>
      </c>
      <c r="B17" s="35" t="s">
        <v>31</v>
      </c>
      <c r="C17" s="36">
        <v>57368</v>
      </c>
      <c r="D17" s="36">
        <v>52128</v>
      </c>
      <c r="E17" s="37">
        <v>90.865988007251431</v>
      </c>
      <c r="F17" s="71">
        <v>0</v>
      </c>
      <c r="G17" s="71">
        <v>0</v>
      </c>
    </row>
    <row r="18" spans="1:7" ht="15.75" x14ac:dyDescent="0.25">
      <c r="A18" s="14" t="s">
        <v>34</v>
      </c>
      <c r="B18" s="15" t="s">
        <v>35</v>
      </c>
      <c r="C18" s="16">
        <v>4232835.97</v>
      </c>
      <c r="D18" s="16">
        <v>4232765.97</v>
      </c>
      <c r="E18" s="17">
        <v>99.998346262399579</v>
      </c>
      <c r="F18" s="72">
        <v>1602729.75</v>
      </c>
      <c r="G18" s="72">
        <f t="shared" si="0"/>
        <v>264.09729837485077</v>
      </c>
    </row>
    <row r="19" spans="1:7" ht="15.75" outlineLevel="1" x14ac:dyDescent="0.25">
      <c r="A19" s="34" t="s">
        <v>36</v>
      </c>
      <c r="B19" s="35" t="s">
        <v>37</v>
      </c>
      <c r="C19" s="36">
        <v>203585.97</v>
      </c>
      <c r="D19" s="36">
        <v>203515.97</v>
      </c>
      <c r="E19" s="37">
        <v>99.965616491156041</v>
      </c>
      <c r="F19" s="71">
        <v>0</v>
      </c>
      <c r="G19" s="71">
        <v>0</v>
      </c>
    </row>
    <row r="20" spans="1:7" ht="15.75" outlineLevel="1" x14ac:dyDescent="0.25">
      <c r="A20" s="34" t="s">
        <v>40</v>
      </c>
      <c r="B20" s="35" t="s">
        <v>41</v>
      </c>
      <c r="C20" s="36">
        <v>4029250</v>
      </c>
      <c r="D20" s="36">
        <v>4029250</v>
      </c>
      <c r="E20" s="37">
        <v>100</v>
      </c>
      <c r="F20" s="71">
        <v>1602729.75</v>
      </c>
      <c r="G20" s="71">
        <f t="shared" si="0"/>
        <v>251.39921437160569</v>
      </c>
    </row>
    <row r="21" spans="1:7" ht="15.75" outlineLevel="1" x14ac:dyDescent="0.25">
      <c r="A21" s="42" t="s">
        <v>115</v>
      </c>
      <c r="B21" s="43" t="s">
        <v>114</v>
      </c>
      <c r="C21" s="44">
        <v>0</v>
      </c>
      <c r="D21" s="44">
        <v>0</v>
      </c>
      <c r="E21" s="45">
        <v>0</v>
      </c>
      <c r="F21" s="72">
        <v>300000</v>
      </c>
      <c r="G21" s="72">
        <f t="shared" si="0"/>
        <v>0</v>
      </c>
    </row>
    <row r="22" spans="1:7" ht="15.75" outlineLevel="1" x14ac:dyDescent="0.25">
      <c r="A22" s="34" t="s">
        <v>112</v>
      </c>
      <c r="B22" s="35" t="s">
        <v>113</v>
      </c>
      <c r="C22" s="36">
        <v>0</v>
      </c>
      <c r="D22" s="36">
        <v>0</v>
      </c>
      <c r="E22" s="37">
        <v>0</v>
      </c>
      <c r="F22" s="71">
        <v>300000</v>
      </c>
      <c r="G22" s="71">
        <f t="shared" si="0"/>
        <v>0</v>
      </c>
    </row>
    <row r="23" spans="1:7" ht="15.75" x14ac:dyDescent="0.25">
      <c r="A23" s="14" t="s">
        <v>42</v>
      </c>
      <c r="B23" s="15" t="s">
        <v>43</v>
      </c>
      <c r="C23" s="16">
        <v>337931</v>
      </c>
      <c r="D23" s="16">
        <v>337930.44</v>
      </c>
      <c r="E23" s="17">
        <v>99.999834285697375</v>
      </c>
      <c r="F23" s="72">
        <v>330548.46000000002</v>
      </c>
      <c r="G23" s="72">
        <f t="shared" si="0"/>
        <v>102.23325197158685</v>
      </c>
    </row>
    <row r="24" spans="1:7" ht="15.75" outlineLevel="1" x14ac:dyDescent="0.25">
      <c r="A24" s="34" t="s">
        <v>44</v>
      </c>
      <c r="B24" s="35" t="s">
        <v>45</v>
      </c>
      <c r="C24" s="36">
        <v>337931</v>
      </c>
      <c r="D24" s="36">
        <v>337930.44</v>
      </c>
      <c r="E24" s="37">
        <v>99.999834285697375</v>
      </c>
      <c r="F24" s="71">
        <v>330548.46000000002</v>
      </c>
      <c r="G24" s="71">
        <f t="shared" si="0"/>
        <v>102.23325197158685</v>
      </c>
    </row>
    <row r="25" spans="1:7" ht="15.75" outlineLevel="1" x14ac:dyDescent="0.25">
      <c r="A25" s="8" t="s">
        <v>46</v>
      </c>
      <c r="B25" s="9" t="s">
        <v>47</v>
      </c>
      <c r="C25" s="44">
        <f>C26</f>
        <v>0</v>
      </c>
      <c r="D25" s="44">
        <f>D26</f>
        <v>0</v>
      </c>
      <c r="E25" s="45">
        <f>E26</f>
        <v>0</v>
      </c>
      <c r="F25" s="72">
        <v>696000</v>
      </c>
      <c r="G25" s="72">
        <f t="shared" si="0"/>
        <v>0</v>
      </c>
    </row>
    <row r="26" spans="1:7" ht="15.75" outlineLevel="1" x14ac:dyDescent="0.25">
      <c r="A26" s="34" t="s">
        <v>58</v>
      </c>
      <c r="B26" s="35" t="s">
        <v>59</v>
      </c>
      <c r="C26" s="36">
        <v>0</v>
      </c>
      <c r="D26" s="36">
        <v>0</v>
      </c>
      <c r="E26" s="37">
        <v>0</v>
      </c>
      <c r="F26" s="71">
        <v>696000</v>
      </c>
      <c r="G26" s="71">
        <f t="shared" si="0"/>
        <v>0</v>
      </c>
    </row>
    <row r="27" spans="1:7" ht="15.75" x14ac:dyDescent="0.25">
      <c r="A27" s="68"/>
      <c r="B27" s="69"/>
      <c r="C27" s="69"/>
      <c r="D27" s="69"/>
      <c r="E27" s="70"/>
      <c r="F27" s="71"/>
      <c r="G27" s="71"/>
    </row>
    <row r="28" spans="1:7" ht="15.75" x14ac:dyDescent="0.25">
      <c r="A28" s="22" t="s">
        <v>50</v>
      </c>
      <c r="B28" s="23"/>
      <c r="C28" s="24">
        <v>6726428.1100000003</v>
      </c>
      <c r="D28" s="24">
        <v>6706921.3899999997</v>
      </c>
      <c r="E28" s="25">
        <v>99.709998833244057</v>
      </c>
      <c r="F28" s="88">
        <f>F7+F13+F16+F18+F21+F23+F25</f>
        <v>5179896.9800000004</v>
      </c>
      <c r="G28" s="88">
        <f t="shared" si="0"/>
        <v>129.4798220098964</v>
      </c>
    </row>
    <row r="29" spans="1:7" x14ac:dyDescent="0.25">
      <c r="A29" s="89"/>
      <c r="B29" s="89"/>
      <c r="C29" s="112"/>
      <c r="D29" s="112"/>
      <c r="E29" s="89"/>
      <c r="F29" s="90"/>
      <c r="G29" s="90"/>
    </row>
    <row r="30" spans="1:7" x14ac:dyDescent="0.25">
      <c r="A30" s="106"/>
      <c r="B30" s="107"/>
      <c r="C30" s="107"/>
      <c r="D30" s="107"/>
      <c r="E30" s="107"/>
    </row>
  </sheetData>
  <mergeCells count="4">
    <mergeCell ref="A1:E1"/>
    <mergeCell ref="A30:E30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opLeftCell="B1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4" t="s">
        <v>103</v>
      </c>
      <c r="B1" s="105"/>
      <c r="C1" s="105"/>
      <c r="D1" s="105"/>
      <c r="E1" s="105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01.01.2022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4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01.01.2021</v>
      </c>
      <c r="G5" s="54" t="str">
        <f>МР!G5</f>
        <v>Процент исполнения 01.01.2022 к 01.01.2021</v>
      </c>
    </row>
    <row r="6" spans="1:7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110</v>
      </c>
      <c r="G6" s="31" t="s">
        <v>111</v>
      </c>
    </row>
    <row r="7" spans="1:7" ht="15.75" x14ac:dyDescent="0.25">
      <c r="A7" s="14" t="s">
        <v>12</v>
      </c>
      <c r="B7" s="15" t="s">
        <v>13</v>
      </c>
      <c r="C7" s="16">
        <v>3263846.37</v>
      </c>
      <c r="D7" s="16">
        <v>3178498.73</v>
      </c>
      <c r="E7" s="17">
        <v>97.385059517982157</v>
      </c>
      <c r="F7" s="39">
        <v>2741361.35</v>
      </c>
      <c r="G7" s="39">
        <f>D7/F7*100</f>
        <v>115.94599632040482</v>
      </c>
    </row>
    <row r="8" spans="1:7" ht="31.5" outlineLevel="1" x14ac:dyDescent="0.25">
      <c r="A8" s="34" t="s">
        <v>61</v>
      </c>
      <c r="B8" s="35" t="s">
        <v>62</v>
      </c>
      <c r="C8" s="36">
        <v>771862.95</v>
      </c>
      <c r="D8" s="36">
        <v>764005.53</v>
      </c>
      <c r="E8" s="37">
        <v>98.982018763823291</v>
      </c>
      <c r="F8" s="38">
        <v>782727.66</v>
      </c>
      <c r="G8" s="38">
        <f t="shared" ref="G8:G30" si="0">D8/F8*100</f>
        <v>97.608091427355461</v>
      </c>
    </row>
    <row r="9" spans="1:7" ht="47.25" outlineLevel="1" x14ac:dyDescent="0.25">
      <c r="A9" s="34" t="s">
        <v>14</v>
      </c>
      <c r="B9" s="35" t="s">
        <v>15</v>
      </c>
      <c r="C9" s="36">
        <v>2079092.92</v>
      </c>
      <c r="D9" s="36">
        <v>2003602.7</v>
      </c>
      <c r="E9" s="37">
        <v>96.369079069347222</v>
      </c>
      <c r="F9" s="38">
        <v>1946302.69</v>
      </c>
      <c r="G9" s="38">
        <f t="shared" si="0"/>
        <v>102.94404412501737</v>
      </c>
    </row>
    <row r="10" spans="1:7" ht="31.5" outlineLevel="1" x14ac:dyDescent="0.25">
      <c r="A10" s="34" t="s">
        <v>16</v>
      </c>
      <c r="B10" s="35" t="s">
        <v>17</v>
      </c>
      <c r="C10" s="36">
        <v>1224</v>
      </c>
      <c r="D10" s="36">
        <v>1224</v>
      </c>
      <c r="E10" s="37">
        <v>100</v>
      </c>
      <c r="F10" s="38">
        <v>1226</v>
      </c>
      <c r="G10" s="38">
        <f t="shared" si="0"/>
        <v>99.836867862969001</v>
      </c>
    </row>
    <row r="11" spans="1:7" ht="15.75" outlineLevel="1" x14ac:dyDescent="0.25">
      <c r="A11" s="34" t="s">
        <v>18</v>
      </c>
      <c r="B11" s="35" t="s">
        <v>19</v>
      </c>
      <c r="C11" s="36">
        <v>220216.95</v>
      </c>
      <c r="D11" s="36">
        <v>220216.95</v>
      </c>
      <c r="E11" s="37">
        <v>100</v>
      </c>
      <c r="F11" s="38">
        <v>0</v>
      </c>
      <c r="G11" s="38">
        <v>0</v>
      </c>
    </row>
    <row r="12" spans="1:7" ht="15.75" outlineLevel="1" x14ac:dyDescent="0.25">
      <c r="A12" s="34" t="s">
        <v>20</v>
      </c>
      <c r="B12" s="35" t="s">
        <v>21</v>
      </c>
      <c r="C12" s="36">
        <v>2000</v>
      </c>
      <c r="D12" s="36">
        <v>0</v>
      </c>
      <c r="E12" s="37">
        <v>0</v>
      </c>
      <c r="F12" s="38">
        <v>0</v>
      </c>
      <c r="G12" s="38">
        <v>0</v>
      </c>
    </row>
    <row r="13" spans="1:7" ht="15.75" outlineLevel="1" x14ac:dyDescent="0.25">
      <c r="A13" s="34" t="s">
        <v>22</v>
      </c>
      <c r="B13" s="35" t="s">
        <v>23</v>
      </c>
      <c r="C13" s="36">
        <v>189449.55</v>
      </c>
      <c r="D13" s="36">
        <v>189449.55</v>
      </c>
      <c r="E13" s="37">
        <v>100</v>
      </c>
      <c r="F13" s="38">
        <v>11105</v>
      </c>
      <c r="G13" s="38">
        <f t="shared" si="0"/>
        <v>1705.9842413327328</v>
      </c>
    </row>
    <row r="14" spans="1:7" ht="31.5" x14ac:dyDescent="0.25">
      <c r="A14" s="14" t="s">
        <v>52</v>
      </c>
      <c r="B14" s="15" t="s">
        <v>53</v>
      </c>
      <c r="C14" s="16">
        <v>10800</v>
      </c>
      <c r="D14" s="16">
        <v>10800</v>
      </c>
      <c r="E14" s="17">
        <v>100</v>
      </c>
      <c r="F14" s="39">
        <v>10800</v>
      </c>
      <c r="G14" s="39">
        <f t="shared" si="0"/>
        <v>100</v>
      </c>
    </row>
    <row r="15" spans="1:7" ht="31.5" outlineLevel="1" x14ac:dyDescent="0.25">
      <c r="A15" s="34" t="s">
        <v>116</v>
      </c>
      <c r="B15" s="35" t="s">
        <v>117</v>
      </c>
      <c r="C15" s="36">
        <v>0</v>
      </c>
      <c r="D15" s="36">
        <v>0</v>
      </c>
      <c r="E15" s="37">
        <v>0</v>
      </c>
      <c r="F15" s="38">
        <v>10800</v>
      </c>
      <c r="G15" s="38">
        <f t="shared" si="0"/>
        <v>0</v>
      </c>
    </row>
    <row r="16" spans="1:7" ht="31.5" outlineLevel="1" x14ac:dyDescent="0.25">
      <c r="A16" s="34" t="s">
        <v>54</v>
      </c>
      <c r="B16" s="35" t="s">
        <v>55</v>
      </c>
      <c r="C16" s="36">
        <v>10800</v>
      </c>
      <c r="D16" s="36">
        <v>10800</v>
      </c>
      <c r="E16" s="37">
        <v>100</v>
      </c>
      <c r="F16" s="38">
        <v>0</v>
      </c>
      <c r="G16" s="38">
        <v>0</v>
      </c>
    </row>
    <row r="17" spans="1:7" ht="15.75" outlineLevel="1" x14ac:dyDescent="0.25">
      <c r="A17" s="14" t="s">
        <v>24</v>
      </c>
      <c r="B17" s="15" t="s">
        <v>25</v>
      </c>
      <c r="C17" s="44">
        <v>0</v>
      </c>
      <c r="D17" s="44">
        <v>0</v>
      </c>
      <c r="E17" s="45">
        <v>0</v>
      </c>
      <c r="F17" s="39">
        <v>670667</v>
      </c>
      <c r="G17" s="39">
        <f t="shared" si="0"/>
        <v>0</v>
      </c>
    </row>
    <row r="18" spans="1:7" ht="15.75" outlineLevel="1" x14ac:dyDescent="0.25">
      <c r="A18" s="34" t="s">
        <v>26</v>
      </c>
      <c r="B18" s="35" t="s">
        <v>27</v>
      </c>
      <c r="C18" s="36">
        <v>0</v>
      </c>
      <c r="D18" s="36">
        <v>0</v>
      </c>
      <c r="E18" s="37">
        <v>0</v>
      </c>
      <c r="F18" s="38">
        <v>670667</v>
      </c>
      <c r="G18" s="38">
        <f t="shared" si="0"/>
        <v>0</v>
      </c>
    </row>
    <row r="19" spans="1:7" ht="15.75" x14ac:dyDescent="0.25">
      <c r="A19" s="14" t="s">
        <v>34</v>
      </c>
      <c r="B19" s="15" t="s">
        <v>35</v>
      </c>
      <c r="C19" s="16">
        <v>3314732.77</v>
      </c>
      <c r="D19" s="16">
        <v>1287958.3999999999</v>
      </c>
      <c r="E19" s="17">
        <v>38.855572662045994</v>
      </c>
      <c r="F19" s="39">
        <v>2348158.98</v>
      </c>
      <c r="G19" s="39">
        <f t="shared" si="0"/>
        <v>54.84971038885962</v>
      </c>
    </row>
    <row r="20" spans="1:7" ht="15.75" outlineLevel="1" x14ac:dyDescent="0.25">
      <c r="A20" s="34" t="s">
        <v>36</v>
      </c>
      <c r="B20" s="35" t="s">
        <v>37</v>
      </c>
      <c r="C20" s="36">
        <v>268700</v>
      </c>
      <c r="D20" s="36">
        <v>222758.21</v>
      </c>
      <c r="E20" s="37">
        <v>82.902199478972832</v>
      </c>
      <c r="F20" s="38">
        <v>91816.05</v>
      </c>
      <c r="G20" s="38">
        <f t="shared" si="0"/>
        <v>242.61358444411405</v>
      </c>
    </row>
    <row r="21" spans="1:7" ht="15.75" outlineLevel="1" x14ac:dyDescent="0.25">
      <c r="A21" s="34" t="s">
        <v>38</v>
      </c>
      <c r="B21" s="35" t="s">
        <v>39</v>
      </c>
      <c r="C21" s="36">
        <v>2070460.07</v>
      </c>
      <c r="D21" s="36">
        <v>89629.61</v>
      </c>
      <c r="E21" s="37">
        <v>4.328970710360041</v>
      </c>
      <c r="F21" s="38">
        <v>213500</v>
      </c>
      <c r="G21" s="38">
        <f t="shared" si="0"/>
        <v>41.981081967213115</v>
      </c>
    </row>
    <row r="22" spans="1:7" ht="15.75" outlineLevel="1" x14ac:dyDescent="0.25">
      <c r="A22" s="34" t="s">
        <v>40</v>
      </c>
      <c r="B22" s="35" t="s">
        <v>41</v>
      </c>
      <c r="C22" s="36">
        <v>975572.7</v>
      </c>
      <c r="D22" s="36">
        <v>975570.58</v>
      </c>
      <c r="E22" s="37">
        <v>99.999782691746091</v>
      </c>
      <c r="F22" s="38">
        <v>2042842.93</v>
      </c>
      <c r="G22" s="38">
        <f t="shared" si="0"/>
        <v>47.75553546840726</v>
      </c>
    </row>
    <row r="23" spans="1:7" ht="15.75" outlineLevel="1" x14ac:dyDescent="0.25">
      <c r="A23" s="42" t="s">
        <v>115</v>
      </c>
      <c r="B23" s="43" t="s">
        <v>114</v>
      </c>
      <c r="C23" s="44">
        <v>0</v>
      </c>
      <c r="D23" s="44">
        <v>0</v>
      </c>
      <c r="E23" s="45">
        <v>0</v>
      </c>
      <c r="F23" s="39">
        <v>390000</v>
      </c>
      <c r="G23" s="39">
        <f t="shared" si="0"/>
        <v>0</v>
      </c>
    </row>
    <row r="24" spans="1:7" ht="15.75" outlineLevel="1" x14ac:dyDescent="0.25">
      <c r="A24" s="34" t="s">
        <v>112</v>
      </c>
      <c r="B24" s="35" t="s">
        <v>113</v>
      </c>
      <c r="C24" s="36">
        <v>0</v>
      </c>
      <c r="D24" s="36">
        <v>0</v>
      </c>
      <c r="E24" s="37">
        <v>0</v>
      </c>
      <c r="F24" s="38">
        <v>390000</v>
      </c>
      <c r="G24" s="38">
        <f t="shared" si="0"/>
        <v>0</v>
      </c>
    </row>
    <row r="25" spans="1:7" ht="15.75" x14ac:dyDescent="0.25">
      <c r="A25" s="14" t="s">
        <v>85</v>
      </c>
      <c r="B25" s="15" t="s">
        <v>86</v>
      </c>
      <c r="C25" s="16">
        <v>1350300</v>
      </c>
      <c r="D25" s="16">
        <v>1350300</v>
      </c>
      <c r="E25" s="17">
        <v>100</v>
      </c>
      <c r="F25" s="39">
        <v>622372.54</v>
      </c>
      <c r="G25" s="39">
        <v>0</v>
      </c>
    </row>
    <row r="26" spans="1:7" ht="15.75" outlineLevel="1" x14ac:dyDescent="0.25">
      <c r="A26" s="34" t="s">
        <v>87</v>
      </c>
      <c r="B26" s="35" t="s">
        <v>88</v>
      </c>
      <c r="C26" s="36">
        <v>1350300</v>
      </c>
      <c r="D26" s="36">
        <v>1350300</v>
      </c>
      <c r="E26" s="37">
        <v>100</v>
      </c>
      <c r="F26" s="38">
        <v>622372.54</v>
      </c>
      <c r="G26" s="38">
        <v>0</v>
      </c>
    </row>
    <row r="27" spans="1:7" ht="15.75" x14ac:dyDescent="0.25">
      <c r="A27" s="14" t="s">
        <v>42</v>
      </c>
      <c r="B27" s="15" t="s">
        <v>43</v>
      </c>
      <c r="C27" s="16">
        <v>243115</v>
      </c>
      <c r="D27" s="16">
        <v>243114.96</v>
      </c>
      <c r="E27" s="17">
        <v>99.999983546881111</v>
      </c>
      <c r="F27" s="39">
        <v>237804.15</v>
      </c>
      <c r="G27" s="39">
        <f t="shared" si="0"/>
        <v>102.23327052955131</v>
      </c>
    </row>
    <row r="28" spans="1:7" ht="15.75" outlineLevel="1" x14ac:dyDescent="0.25">
      <c r="A28" s="34" t="s">
        <v>44</v>
      </c>
      <c r="B28" s="35" t="s">
        <v>45</v>
      </c>
      <c r="C28" s="36">
        <v>243115</v>
      </c>
      <c r="D28" s="36">
        <v>243114.96</v>
      </c>
      <c r="E28" s="37">
        <v>99.999983546881111</v>
      </c>
      <c r="F28" s="38">
        <v>237804.15</v>
      </c>
      <c r="G28" s="38">
        <f t="shared" si="0"/>
        <v>102.23327052955131</v>
      </c>
    </row>
    <row r="29" spans="1:7" ht="15.75" x14ac:dyDescent="0.25">
      <c r="A29" s="68"/>
      <c r="B29" s="69"/>
      <c r="C29" s="69"/>
      <c r="D29" s="69"/>
      <c r="E29" s="70"/>
      <c r="F29" s="38"/>
      <c r="G29" s="38"/>
    </row>
    <row r="30" spans="1:7" ht="15.75" x14ac:dyDescent="0.25">
      <c r="A30" s="22" t="s">
        <v>50</v>
      </c>
      <c r="B30" s="23"/>
      <c r="C30" s="24">
        <v>8182794.1399999997</v>
      </c>
      <c r="D30" s="24">
        <v>6070672.0899999999</v>
      </c>
      <c r="E30" s="25">
        <v>74.18825386703422</v>
      </c>
      <c r="F30" s="40">
        <f>F7+F14+F17+F19+F23+F25+F27</f>
        <v>7021164.0200000005</v>
      </c>
      <c r="G30" s="40">
        <f t="shared" si="0"/>
        <v>86.462473639805367</v>
      </c>
    </row>
    <row r="31" spans="1:7" x14ac:dyDescent="0.25">
      <c r="A31" s="89"/>
      <c r="B31" s="89"/>
      <c r="C31" s="112"/>
      <c r="D31" s="112"/>
      <c r="E31" s="89"/>
      <c r="F31" s="90"/>
      <c r="G31" s="90"/>
    </row>
    <row r="32" spans="1:7" x14ac:dyDescent="0.25">
      <c r="A32" s="106"/>
      <c r="B32" s="107"/>
      <c r="C32" s="107"/>
      <c r="D32" s="107"/>
      <c r="E32" s="107"/>
    </row>
  </sheetData>
  <mergeCells count="4">
    <mergeCell ref="A1:E1"/>
    <mergeCell ref="A32:E32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4" t="s">
        <v>104</v>
      </c>
      <c r="B1" s="105"/>
      <c r="C1" s="105"/>
      <c r="D1" s="105"/>
      <c r="E1" s="105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01.01.2022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7.75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01.01.2021</v>
      </c>
      <c r="G5" s="54" t="str">
        <f>МР!G5</f>
        <v>Процент исполнения 01.01.2022 к 01.01.2021</v>
      </c>
    </row>
    <row r="6" spans="1:7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110</v>
      </c>
      <c r="G6" s="31" t="s">
        <v>111</v>
      </c>
    </row>
    <row r="7" spans="1:7" ht="15.75" x14ac:dyDescent="0.25">
      <c r="A7" s="14" t="s">
        <v>12</v>
      </c>
      <c r="B7" s="15" t="s">
        <v>13</v>
      </c>
      <c r="C7" s="16">
        <v>4631378.33</v>
      </c>
      <c r="D7" s="16">
        <v>4359427.51</v>
      </c>
      <c r="E7" s="17">
        <v>94.128080225309517</v>
      </c>
      <c r="F7" s="72">
        <v>4477727.82</v>
      </c>
      <c r="G7" s="72">
        <f>D7/F7*100</f>
        <v>97.35802811703725</v>
      </c>
    </row>
    <row r="8" spans="1:7" ht="31.5" outlineLevel="1" x14ac:dyDescent="0.25">
      <c r="A8" s="34" t="s">
        <v>61</v>
      </c>
      <c r="B8" s="35" t="s">
        <v>62</v>
      </c>
      <c r="C8" s="36">
        <v>905320</v>
      </c>
      <c r="D8" s="36">
        <v>788534.16</v>
      </c>
      <c r="E8" s="37">
        <v>87.10004860159944</v>
      </c>
      <c r="F8" s="38">
        <v>851298.01</v>
      </c>
      <c r="G8" s="38">
        <f t="shared" ref="G8:G26" si="0">D8/F8*100</f>
        <v>92.627276316551004</v>
      </c>
    </row>
    <row r="9" spans="1:7" ht="47.25" outlineLevel="1" x14ac:dyDescent="0.25">
      <c r="A9" s="34" t="s">
        <v>14</v>
      </c>
      <c r="B9" s="35" t="s">
        <v>15</v>
      </c>
      <c r="C9" s="36">
        <v>3427621</v>
      </c>
      <c r="D9" s="36">
        <v>3282456.29</v>
      </c>
      <c r="E9" s="37">
        <v>95.764855274255822</v>
      </c>
      <c r="F9" s="38">
        <v>3166287.65</v>
      </c>
      <c r="G9" s="38">
        <f t="shared" si="0"/>
        <v>103.66892249982405</v>
      </c>
    </row>
    <row r="10" spans="1:7" ht="31.5" outlineLevel="1" x14ac:dyDescent="0.25">
      <c r="A10" s="34" t="s">
        <v>16</v>
      </c>
      <c r="B10" s="35" t="s">
        <v>17</v>
      </c>
      <c r="C10" s="36">
        <v>2820</v>
      </c>
      <c r="D10" s="36">
        <v>2820</v>
      </c>
      <c r="E10" s="37">
        <v>100</v>
      </c>
      <c r="F10" s="38">
        <v>2912</v>
      </c>
      <c r="G10" s="38">
        <f t="shared" si="0"/>
        <v>96.840659340659343</v>
      </c>
    </row>
    <row r="11" spans="1:7" ht="15.75" outlineLevel="1" x14ac:dyDescent="0.25">
      <c r="A11" s="34" t="s">
        <v>18</v>
      </c>
      <c r="B11" s="35" t="s">
        <v>19</v>
      </c>
      <c r="C11" s="36">
        <v>263928.33</v>
      </c>
      <c r="D11" s="36">
        <v>263928.33</v>
      </c>
      <c r="E11" s="37">
        <v>100</v>
      </c>
      <c r="F11" s="38">
        <v>359911.05</v>
      </c>
      <c r="G11" s="38">
        <f t="shared" si="0"/>
        <v>73.331544002330588</v>
      </c>
    </row>
    <row r="12" spans="1:7" ht="15.75" outlineLevel="1" x14ac:dyDescent="0.25">
      <c r="A12" s="34" t="s">
        <v>20</v>
      </c>
      <c r="B12" s="35" t="s">
        <v>21</v>
      </c>
      <c r="C12" s="36">
        <v>10000</v>
      </c>
      <c r="D12" s="36">
        <v>0</v>
      </c>
      <c r="E12" s="37">
        <v>0</v>
      </c>
      <c r="F12" s="38">
        <v>0</v>
      </c>
      <c r="G12" s="38">
        <v>0</v>
      </c>
    </row>
    <row r="13" spans="1:7" ht="15.75" outlineLevel="1" x14ac:dyDescent="0.25">
      <c r="A13" s="34" t="s">
        <v>22</v>
      </c>
      <c r="B13" s="35" t="s">
        <v>23</v>
      </c>
      <c r="C13" s="36">
        <v>21689</v>
      </c>
      <c r="D13" s="36">
        <v>21688.73</v>
      </c>
      <c r="E13" s="37">
        <v>99.998755129328231</v>
      </c>
      <c r="F13" s="38">
        <v>93319.11</v>
      </c>
      <c r="G13" s="38">
        <f t="shared" si="0"/>
        <v>23.24146683353495</v>
      </c>
    </row>
    <row r="14" spans="1:7" ht="31.5" x14ac:dyDescent="0.25">
      <c r="A14" s="14" t="s">
        <v>52</v>
      </c>
      <c r="B14" s="15" t="s">
        <v>53</v>
      </c>
      <c r="C14" s="16">
        <v>17800</v>
      </c>
      <c r="D14" s="16">
        <v>17760</v>
      </c>
      <c r="E14" s="17">
        <v>99.775280898876403</v>
      </c>
      <c r="F14" s="39">
        <v>17760</v>
      </c>
      <c r="G14" s="39">
        <f t="shared" si="0"/>
        <v>100</v>
      </c>
    </row>
    <row r="15" spans="1:7" ht="31.5" outlineLevel="1" x14ac:dyDescent="0.25">
      <c r="A15" s="34" t="s">
        <v>116</v>
      </c>
      <c r="B15" s="35" t="s">
        <v>117</v>
      </c>
      <c r="C15" s="36">
        <v>0</v>
      </c>
      <c r="D15" s="36">
        <v>0</v>
      </c>
      <c r="E15" s="37">
        <v>0</v>
      </c>
      <c r="F15" s="38">
        <v>17760</v>
      </c>
      <c r="G15" s="38">
        <f t="shared" si="0"/>
        <v>0</v>
      </c>
    </row>
    <row r="16" spans="1:7" ht="31.5" outlineLevel="1" x14ac:dyDescent="0.25">
      <c r="A16" s="34" t="s">
        <v>54</v>
      </c>
      <c r="B16" s="35" t="s">
        <v>55</v>
      </c>
      <c r="C16" s="36">
        <v>17800</v>
      </c>
      <c r="D16" s="36">
        <v>17760</v>
      </c>
      <c r="E16" s="37">
        <v>99.775280898876403</v>
      </c>
      <c r="F16" s="38">
        <v>0</v>
      </c>
      <c r="G16" s="38">
        <v>0</v>
      </c>
    </row>
    <row r="17" spans="1:7" ht="15.75" x14ac:dyDescent="0.25">
      <c r="A17" s="14" t="s">
        <v>24</v>
      </c>
      <c r="B17" s="15" t="s">
        <v>25</v>
      </c>
      <c r="C17" s="16">
        <v>669317</v>
      </c>
      <c r="D17" s="16">
        <v>669317</v>
      </c>
      <c r="E17" s="17">
        <v>100</v>
      </c>
      <c r="F17" s="39">
        <f>SUM(F18)</f>
        <v>0</v>
      </c>
      <c r="G17" s="39">
        <v>0</v>
      </c>
    </row>
    <row r="18" spans="1:7" ht="15.75" outlineLevel="1" x14ac:dyDescent="0.25">
      <c r="A18" s="34" t="s">
        <v>26</v>
      </c>
      <c r="B18" s="35" t="s">
        <v>27</v>
      </c>
      <c r="C18" s="36">
        <v>669317</v>
      </c>
      <c r="D18" s="36">
        <v>669317</v>
      </c>
      <c r="E18" s="37">
        <v>100</v>
      </c>
      <c r="F18" s="38">
        <v>0</v>
      </c>
      <c r="G18" s="38">
        <v>0</v>
      </c>
    </row>
    <row r="19" spans="1:7" ht="15.75" x14ac:dyDescent="0.25">
      <c r="A19" s="14" t="s">
        <v>34</v>
      </c>
      <c r="B19" s="15" t="s">
        <v>35</v>
      </c>
      <c r="C19" s="16">
        <v>3006427.13</v>
      </c>
      <c r="D19" s="16">
        <v>1856352.19</v>
      </c>
      <c r="E19" s="17">
        <v>61.746122880417197</v>
      </c>
      <c r="F19" s="39">
        <v>3316216.11</v>
      </c>
      <c r="G19" s="39">
        <f t="shared" si="0"/>
        <v>55.978022192287099</v>
      </c>
    </row>
    <row r="20" spans="1:7" ht="15.75" outlineLevel="1" x14ac:dyDescent="0.25">
      <c r="A20" s="34" t="s">
        <v>36</v>
      </c>
      <c r="B20" s="35" t="s">
        <v>37</v>
      </c>
      <c r="C20" s="36">
        <v>1375107.42</v>
      </c>
      <c r="D20" s="36">
        <v>227155.94</v>
      </c>
      <c r="E20" s="37">
        <v>16.51914146459918</v>
      </c>
      <c r="F20" s="38">
        <v>1329764.27</v>
      </c>
      <c r="G20" s="38">
        <f t="shared" si="0"/>
        <v>17.082421683656758</v>
      </c>
    </row>
    <row r="21" spans="1:7" ht="15.75" outlineLevel="1" x14ac:dyDescent="0.25">
      <c r="A21" s="34" t="s">
        <v>38</v>
      </c>
      <c r="B21" s="35" t="s">
        <v>39</v>
      </c>
      <c r="C21" s="36">
        <v>33973.040000000001</v>
      </c>
      <c r="D21" s="36">
        <v>33973.040000000001</v>
      </c>
      <c r="E21" s="37">
        <v>100</v>
      </c>
      <c r="F21" s="38">
        <v>768481.41</v>
      </c>
      <c r="G21" s="38">
        <f t="shared" si="0"/>
        <v>4.4208017992263464</v>
      </c>
    </row>
    <row r="22" spans="1:7" ht="15.75" outlineLevel="1" x14ac:dyDescent="0.25">
      <c r="A22" s="34" t="s">
        <v>40</v>
      </c>
      <c r="B22" s="35" t="s">
        <v>41</v>
      </c>
      <c r="C22" s="36">
        <v>1597346.67</v>
      </c>
      <c r="D22" s="36">
        <v>1595223.21</v>
      </c>
      <c r="E22" s="37">
        <v>99.867063296910999</v>
      </c>
      <c r="F22" s="38">
        <v>1217970.43</v>
      </c>
      <c r="G22" s="38">
        <f t="shared" si="0"/>
        <v>130.97388661562169</v>
      </c>
    </row>
    <row r="23" spans="1:7" ht="15.75" x14ac:dyDescent="0.25">
      <c r="A23" s="14" t="s">
        <v>42</v>
      </c>
      <c r="B23" s="15" t="s">
        <v>43</v>
      </c>
      <c r="C23" s="16">
        <v>920115</v>
      </c>
      <c r="D23" s="16">
        <v>920114.16</v>
      </c>
      <c r="E23" s="17">
        <v>99.999908707063796</v>
      </c>
      <c r="F23" s="39">
        <v>900014.55</v>
      </c>
      <c r="G23" s="39">
        <f t="shared" si="0"/>
        <v>102.23325389572868</v>
      </c>
    </row>
    <row r="24" spans="1:7" ht="15.75" outlineLevel="1" x14ac:dyDescent="0.25">
      <c r="A24" s="34" t="s">
        <v>44</v>
      </c>
      <c r="B24" s="35" t="s">
        <v>45</v>
      </c>
      <c r="C24" s="36">
        <v>920115</v>
      </c>
      <c r="D24" s="36">
        <v>920114.16</v>
      </c>
      <c r="E24" s="37">
        <v>99.999908707063796</v>
      </c>
      <c r="F24" s="38">
        <v>900014.55</v>
      </c>
      <c r="G24" s="38">
        <f t="shared" si="0"/>
        <v>102.23325389572868</v>
      </c>
    </row>
    <row r="25" spans="1:7" ht="15.75" x14ac:dyDescent="0.25">
      <c r="A25" s="68"/>
      <c r="B25" s="69"/>
      <c r="C25" s="69"/>
      <c r="D25" s="69"/>
      <c r="E25" s="70"/>
      <c r="F25" s="38"/>
      <c r="G25" s="38"/>
    </row>
    <row r="26" spans="1:7" ht="15.75" x14ac:dyDescent="0.25">
      <c r="A26" s="22" t="s">
        <v>50</v>
      </c>
      <c r="B26" s="23"/>
      <c r="C26" s="24">
        <v>9245037.4600000009</v>
      </c>
      <c r="D26" s="24">
        <v>7822970.8600000003</v>
      </c>
      <c r="E26" s="25">
        <v>84.61805475475056</v>
      </c>
      <c r="F26" s="40">
        <f>F7+F14+F17+F19+F23</f>
        <v>8711718.4800000004</v>
      </c>
      <c r="G26" s="40">
        <f t="shared" si="0"/>
        <v>89.798251377838369</v>
      </c>
    </row>
    <row r="27" spans="1:7" x14ac:dyDescent="0.25">
      <c r="A27" s="89"/>
      <c r="B27" s="89"/>
      <c r="C27" s="112"/>
      <c r="D27" s="112"/>
      <c r="E27" s="89"/>
      <c r="F27" s="90"/>
      <c r="G27" s="90"/>
    </row>
    <row r="28" spans="1:7" x14ac:dyDescent="0.25">
      <c r="A28" s="106"/>
      <c r="B28" s="107"/>
      <c r="C28" s="107"/>
      <c r="D28" s="107"/>
      <c r="E28" s="107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4" t="s">
        <v>105</v>
      </c>
      <c r="B1" s="105"/>
      <c r="C1" s="105"/>
      <c r="D1" s="105"/>
      <c r="E1" s="105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01.01.2022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4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01.01.2021</v>
      </c>
      <c r="G5" s="54" t="str">
        <f>МР!G5</f>
        <v>Процент исполнения 01.01.2022 к 01.01.2021</v>
      </c>
    </row>
    <row r="6" spans="1:7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110</v>
      </c>
      <c r="G6" s="31" t="s">
        <v>111</v>
      </c>
    </row>
    <row r="7" spans="1:7" ht="15.75" x14ac:dyDescent="0.25">
      <c r="A7" s="14" t="s">
        <v>12</v>
      </c>
      <c r="B7" s="15" t="s">
        <v>13</v>
      </c>
      <c r="C7" s="16">
        <v>2966239.43</v>
      </c>
      <c r="D7" s="16">
        <v>2959216.56</v>
      </c>
      <c r="E7" s="17">
        <v>99.76323994857016</v>
      </c>
      <c r="F7" s="39">
        <v>2675510.9700000002</v>
      </c>
      <c r="G7" s="39">
        <f>D7/F7*100</f>
        <v>110.60379094614588</v>
      </c>
    </row>
    <row r="8" spans="1:7" ht="31.5" outlineLevel="1" x14ac:dyDescent="0.25">
      <c r="A8" s="34" t="s">
        <v>61</v>
      </c>
      <c r="B8" s="35" t="s">
        <v>62</v>
      </c>
      <c r="C8" s="36">
        <v>699733</v>
      </c>
      <c r="D8" s="36">
        <v>696226.69</v>
      </c>
      <c r="E8" s="37">
        <v>99.498907440409411</v>
      </c>
      <c r="F8" s="38">
        <v>669788.31000000006</v>
      </c>
      <c r="G8" s="38">
        <f t="shared" ref="G8:G27" si="0">D8/F8*100</f>
        <v>103.94727402752071</v>
      </c>
    </row>
    <row r="9" spans="1:7" ht="47.25" outlineLevel="1" x14ac:dyDescent="0.25">
      <c r="A9" s="34" t="s">
        <v>14</v>
      </c>
      <c r="B9" s="35" t="s">
        <v>15</v>
      </c>
      <c r="C9" s="36">
        <v>2072869</v>
      </c>
      <c r="D9" s="36">
        <v>2070127.44</v>
      </c>
      <c r="E9" s="37">
        <v>99.867740797898946</v>
      </c>
      <c r="F9" s="38">
        <v>1987379.96</v>
      </c>
      <c r="G9" s="38">
        <f t="shared" si="0"/>
        <v>104.16364669391152</v>
      </c>
    </row>
    <row r="10" spans="1:7" ht="31.5" outlineLevel="1" x14ac:dyDescent="0.25">
      <c r="A10" s="34" t="s">
        <v>16</v>
      </c>
      <c r="B10" s="35" t="s">
        <v>17</v>
      </c>
      <c r="C10" s="36">
        <v>406</v>
      </c>
      <c r="D10" s="36">
        <v>406</v>
      </c>
      <c r="E10" s="37">
        <v>100</v>
      </c>
      <c r="F10" s="38">
        <v>418</v>
      </c>
      <c r="G10" s="38">
        <f t="shared" si="0"/>
        <v>97.129186602870803</v>
      </c>
    </row>
    <row r="11" spans="1:7" ht="15.75" outlineLevel="1" x14ac:dyDescent="0.25">
      <c r="A11" s="34" t="s">
        <v>18</v>
      </c>
      <c r="B11" s="35" t="s">
        <v>19</v>
      </c>
      <c r="C11" s="36">
        <v>178331.43</v>
      </c>
      <c r="D11" s="36">
        <v>178331.43</v>
      </c>
      <c r="E11" s="37">
        <v>100</v>
      </c>
      <c r="F11" s="38">
        <v>0</v>
      </c>
      <c r="G11" s="38">
        <v>0</v>
      </c>
    </row>
    <row r="12" spans="1:7" ht="15.75" outlineLevel="1" x14ac:dyDescent="0.25">
      <c r="A12" s="34" t="s">
        <v>22</v>
      </c>
      <c r="B12" s="35" t="s">
        <v>23</v>
      </c>
      <c r="C12" s="36">
        <v>14900</v>
      </c>
      <c r="D12" s="36">
        <v>14125</v>
      </c>
      <c r="E12" s="37">
        <v>94.798657718120808</v>
      </c>
      <c r="F12" s="38">
        <v>17924.7</v>
      </c>
      <c r="G12" s="38">
        <f t="shared" si="0"/>
        <v>78.801876739917546</v>
      </c>
    </row>
    <row r="13" spans="1:7" ht="31.5" x14ac:dyDescent="0.25">
      <c r="A13" s="14" t="s">
        <v>52</v>
      </c>
      <c r="B13" s="15" t="s">
        <v>53</v>
      </c>
      <c r="C13" s="16">
        <v>15300</v>
      </c>
      <c r="D13" s="16">
        <v>14400</v>
      </c>
      <c r="E13" s="17">
        <v>94.117647058823536</v>
      </c>
      <c r="F13" s="39">
        <v>10800</v>
      </c>
      <c r="G13" s="39">
        <f t="shared" si="0"/>
        <v>133.33333333333331</v>
      </c>
    </row>
    <row r="14" spans="1:7" ht="31.5" outlineLevel="1" x14ac:dyDescent="0.25">
      <c r="A14" s="34" t="s">
        <v>116</v>
      </c>
      <c r="B14" s="35" t="s">
        <v>117</v>
      </c>
      <c r="C14" s="36">
        <v>0</v>
      </c>
      <c r="D14" s="36">
        <v>0</v>
      </c>
      <c r="E14" s="37">
        <v>0</v>
      </c>
      <c r="F14" s="38">
        <v>10800</v>
      </c>
      <c r="G14" s="38">
        <f t="shared" si="0"/>
        <v>0</v>
      </c>
    </row>
    <row r="15" spans="1:7" ht="31.5" outlineLevel="1" x14ac:dyDescent="0.25">
      <c r="A15" s="34" t="s">
        <v>54</v>
      </c>
      <c r="B15" s="35" t="s">
        <v>55</v>
      </c>
      <c r="C15" s="36">
        <v>15300</v>
      </c>
      <c r="D15" s="36">
        <v>14400</v>
      </c>
      <c r="E15" s="37">
        <v>94.117647058823536</v>
      </c>
      <c r="F15" s="38">
        <v>0</v>
      </c>
      <c r="G15" s="38">
        <v>0</v>
      </c>
    </row>
    <row r="16" spans="1:7" ht="15.75" x14ac:dyDescent="0.25">
      <c r="A16" s="14" t="s">
        <v>24</v>
      </c>
      <c r="B16" s="15" t="s">
        <v>25</v>
      </c>
      <c r="C16" s="16">
        <v>689372</v>
      </c>
      <c r="D16" s="16">
        <v>683972</v>
      </c>
      <c r="E16" s="17">
        <v>99.216678368137963</v>
      </c>
      <c r="F16" s="39">
        <v>177329.65</v>
      </c>
      <c r="G16" s="39">
        <f t="shared" si="0"/>
        <v>385.70650762576929</v>
      </c>
    </row>
    <row r="17" spans="1:7" ht="15.75" outlineLevel="1" x14ac:dyDescent="0.25">
      <c r="A17" s="34" t="s">
        <v>26</v>
      </c>
      <c r="B17" s="35" t="s">
        <v>27</v>
      </c>
      <c r="C17" s="36">
        <v>555556</v>
      </c>
      <c r="D17" s="36">
        <v>555556</v>
      </c>
      <c r="E17" s="37">
        <v>100</v>
      </c>
      <c r="F17" s="38">
        <v>0</v>
      </c>
      <c r="G17" s="38">
        <v>0</v>
      </c>
    </row>
    <row r="18" spans="1:7" ht="15.75" outlineLevel="1" x14ac:dyDescent="0.25">
      <c r="A18" s="34" t="s">
        <v>30</v>
      </c>
      <c r="B18" s="35" t="s">
        <v>31</v>
      </c>
      <c r="C18" s="36">
        <v>133816</v>
      </c>
      <c r="D18" s="36">
        <v>128416</v>
      </c>
      <c r="E18" s="37">
        <v>95.964608118610627</v>
      </c>
      <c r="F18" s="38">
        <v>177329.65</v>
      </c>
      <c r="G18" s="38">
        <f t="shared" si="0"/>
        <v>72.416541734560468</v>
      </c>
    </row>
    <row r="19" spans="1:7" ht="15.75" x14ac:dyDescent="0.25">
      <c r="A19" s="14" t="s">
        <v>34</v>
      </c>
      <c r="B19" s="15" t="s">
        <v>35</v>
      </c>
      <c r="C19" s="16">
        <v>1177503.8</v>
      </c>
      <c r="D19" s="16">
        <v>1166939.53</v>
      </c>
      <c r="E19" s="17">
        <v>99.10282497602131</v>
      </c>
      <c r="F19" s="39">
        <v>687860.19</v>
      </c>
      <c r="G19" s="39">
        <f t="shared" si="0"/>
        <v>169.64777827889708</v>
      </c>
    </row>
    <row r="20" spans="1:7" ht="15.75" outlineLevel="1" x14ac:dyDescent="0.25">
      <c r="A20" s="34" t="s">
        <v>38</v>
      </c>
      <c r="B20" s="35" t="s">
        <v>39</v>
      </c>
      <c r="C20" s="36">
        <v>0</v>
      </c>
      <c r="D20" s="36">
        <v>0</v>
      </c>
      <c r="E20" s="37">
        <v>0</v>
      </c>
      <c r="F20" s="38">
        <v>8000</v>
      </c>
      <c r="G20" s="38">
        <f t="shared" si="0"/>
        <v>0</v>
      </c>
    </row>
    <row r="21" spans="1:7" ht="15.75" outlineLevel="1" x14ac:dyDescent="0.25">
      <c r="A21" s="34" t="s">
        <v>40</v>
      </c>
      <c r="B21" s="35" t="s">
        <v>41</v>
      </c>
      <c r="C21" s="36">
        <v>1177503.8</v>
      </c>
      <c r="D21" s="36">
        <v>1166939.53</v>
      </c>
      <c r="E21" s="37">
        <v>99.10282497602131</v>
      </c>
      <c r="F21" s="38">
        <v>679860.19</v>
      </c>
      <c r="G21" s="38">
        <f t="shared" ref="G21:G23" si="1">D21/F21*100</f>
        <v>171.64404493223822</v>
      </c>
    </row>
    <row r="22" spans="1:7" ht="15.75" outlineLevel="1" x14ac:dyDescent="0.25">
      <c r="A22" s="42" t="s">
        <v>115</v>
      </c>
      <c r="B22" s="43" t="s">
        <v>114</v>
      </c>
      <c r="C22" s="44">
        <v>0</v>
      </c>
      <c r="D22" s="44">
        <v>0</v>
      </c>
      <c r="E22" s="45">
        <v>0</v>
      </c>
      <c r="F22" s="39">
        <v>350000</v>
      </c>
      <c r="G22" s="64">
        <f t="shared" si="1"/>
        <v>0</v>
      </c>
    </row>
    <row r="23" spans="1:7" ht="15.75" outlineLevel="1" x14ac:dyDescent="0.25">
      <c r="A23" s="34" t="s">
        <v>112</v>
      </c>
      <c r="B23" s="35" t="s">
        <v>118</v>
      </c>
      <c r="C23" s="36">
        <v>0</v>
      </c>
      <c r="D23" s="36">
        <v>0</v>
      </c>
      <c r="E23" s="37">
        <v>0</v>
      </c>
      <c r="F23" s="38">
        <v>350000</v>
      </c>
      <c r="G23" s="38">
        <f t="shared" si="1"/>
        <v>0</v>
      </c>
    </row>
    <row r="24" spans="1:7" ht="15.75" x14ac:dyDescent="0.25">
      <c r="A24" s="14" t="s">
        <v>42</v>
      </c>
      <c r="B24" s="15" t="s">
        <v>43</v>
      </c>
      <c r="C24" s="16">
        <v>377568</v>
      </c>
      <c r="D24" s="16">
        <v>377567.47</v>
      </c>
      <c r="E24" s="17">
        <v>99.999859627934569</v>
      </c>
      <c r="F24" s="39">
        <v>336760.8</v>
      </c>
      <c r="G24" s="39">
        <f t="shared" si="0"/>
        <v>112.11740499488063</v>
      </c>
    </row>
    <row r="25" spans="1:7" ht="15.75" outlineLevel="1" x14ac:dyDescent="0.25">
      <c r="A25" s="34" t="s">
        <v>44</v>
      </c>
      <c r="B25" s="35" t="s">
        <v>45</v>
      </c>
      <c r="C25" s="36">
        <v>377568</v>
      </c>
      <c r="D25" s="36">
        <v>377567.47</v>
      </c>
      <c r="E25" s="37">
        <v>99.999859627934569</v>
      </c>
      <c r="F25" s="38">
        <v>336760.8</v>
      </c>
      <c r="G25" s="38">
        <f t="shared" si="0"/>
        <v>112.11740499488063</v>
      </c>
    </row>
    <row r="26" spans="1:7" ht="15.75" x14ac:dyDescent="0.25">
      <c r="A26" s="68"/>
      <c r="B26" s="69"/>
      <c r="C26" s="69"/>
      <c r="D26" s="69"/>
      <c r="E26" s="70"/>
      <c r="F26" s="38"/>
      <c r="G26" s="38"/>
    </row>
    <row r="27" spans="1:7" ht="15.75" x14ac:dyDescent="0.25">
      <c r="A27" s="22" t="s">
        <v>50</v>
      </c>
      <c r="B27" s="23"/>
      <c r="C27" s="24">
        <v>5225983.2300000004</v>
      </c>
      <c r="D27" s="24">
        <v>5202095.5599999996</v>
      </c>
      <c r="E27" s="25">
        <v>99.542905728000207</v>
      </c>
      <c r="F27" s="40">
        <f>F7+F13+F16+F19+F22+F24</f>
        <v>4238261.6100000003</v>
      </c>
      <c r="G27" s="40">
        <f t="shared" si="0"/>
        <v>122.74125664460809</v>
      </c>
    </row>
    <row r="28" spans="1:7" x14ac:dyDescent="0.25">
      <c r="A28" s="89"/>
      <c r="B28" s="89"/>
      <c r="C28" s="112"/>
      <c r="D28" s="112"/>
      <c r="E28" s="89"/>
      <c r="F28" s="90"/>
      <c r="G28" s="90"/>
    </row>
    <row r="29" spans="1:7" x14ac:dyDescent="0.25">
      <c r="A29" s="106"/>
      <c r="B29" s="107"/>
      <c r="C29" s="107"/>
      <c r="D29" s="107"/>
      <c r="E29" s="107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4" t="s">
        <v>106</v>
      </c>
      <c r="B1" s="105"/>
      <c r="C1" s="105"/>
      <c r="D1" s="105"/>
      <c r="E1" s="105"/>
    </row>
    <row r="2" spans="1:7" ht="15.2" customHeight="1" x14ac:dyDescent="0.25">
      <c r="A2" s="101" t="str">
        <f>МР!A2</f>
        <v>Сведения по исполнению бюджета в разрезе разделов и подразделов классификации расходов на 01.01.2022 и в сравнении с соответствующим периодом прошлого года</v>
      </c>
      <c r="B2" s="101"/>
      <c r="C2" s="101"/>
      <c r="D2" s="101"/>
      <c r="E2" s="101"/>
      <c r="F2" s="101"/>
      <c r="G2" s="101"/>
    </row>
    <row r="3" spans="1:7" ht="28.5" customHeight="1" x14ac:dyDescent="0.25">
      <c r="A3" s="101"/>
      <c r="B3" s="101"/>
      <c r="C3" s="101"/>
      <c r="D3" s="101"/>
      <c r="E3" s="101"/>
      <c r="F3" s="101"/>
      <c r="G3" s="101"/>
    </row>
    <row r="4" spans="1:7" ht="15.2" customHeight="1" x14ac:dyDescent="0.25">
      <c r="A4" s="103" t="s">
        <v>1</v>
      </c>
      <c r="B4" s="103"/>
      <c r="C4" s="103"/>
      <c r="D4" s="103"/>
      <c r="E4" s="103"/>
      <c r="F4" s="103"/>
      <c r="G4" s="103"/>
    </row>
    <row r="5" spans="1:7" ht="63" x14ac:dyDescent="0.25">
      <c r="A5" s="65" t="s">
        <v>2</v>
      </c>
      <c r="B5" s="66" t="s">
        <v>3</v>
      </c>
      <c r="C5" s="66" t="s">
        <v>4</v>
      </c>
      <c r="D5" s="66" t="s">
        <v>5</v>
      </c>
      <c r="E5" s="67" t="s">
        <v>6</v>
      </c>
      <c r="F5" s="53" t="str">
        <f>МР!F5</f>
        <v>Исполнено на 01.01.2021</v>
      </c>
      <c r="G5" s="54" t="str">
        <f>МР!G5</f>
        <v>Процент исполнения 01.01.2022 к 01.01.2021</v>
      </c>
    </row>
    <row r="6" spans="1:7" ht="15.75" x14ac:dyDescent="0.25">
      <c r="A6" s="29" t="s">
        <v>7</v>
      </c>
      <c r="B6" s="30" t="s">
        <v>8</v>
      </c>
      <c r="C6" s="30" t="s">
        <v>9</v>
      </c>
      <c r="D6" s="30" t="s">
        <v>10</v>
      </c>
      <c r="E6" s="31" t="s">
        <v>11</v>
      </c>
      <c r="F6" s="31" t="s">
        <v>110</v>
      </c>
      <c r="G6" s="31" t="s">
        <v>111</v>
      </c>
    </row>
    <row r="7" spans="1:7" ht="15.75" x14ac:dyDescent="0.25">
      <c r="A7" s="14" t="s">
        <v>12</v>
      </c>
      <c r="B7" s="15" t="s">
        <v>13</v>
      </c>
      <c r="C7" s="16">
        <v>4282785.0199999996</v>
      </c>
      <c r="D7" s="16">
        <v>4269150.63</v>
      </c>
      <c r="E7" s="17">
        <v>99.681646640297629</v>
      </c>
      <c r="F7" s="39">
        <v>4210885.5999999996</v>
      </c>
      <c r="G7" s="39">
        <f>D7/F7*100</f>
        <v>101.38367639339336</v>
      </c>
    </row>
    <row r="8" spans="1:7" ht="31.5" outlineLevel="1" x14ac:dyDescent="0.25">
      <c r="A8" s="34" t="s">
        <v>61</v>
      </c>
      <c r="B8" s="35" t="s">
        <v>62</v>
      </c>
      <c r="C8" s="36">
        <v>940699</v>
      </c>
      <c r="D8" s="36">
        <v>935695.52</v>
      </c>
      <c r="E8" s="37">
        <v>99.468110415765295</v>
      </c>
      <c r="F8" s="38">
        <v>891886.07999999996</v>
      </c>
      <c r="G8" s="38">
        <f t="shared" ref="G8:G24" si="0">D8/F8*100</f>
        <v>104.91199952352659</v>
      </c>
    </row>
    <row r="9" spans="1:7" ht="47.25" outlineLevel="1" x14ac:dyDescent="0.25">
      <c r="A9" s="34" t="s">
        <v>14</v>
      </c>
      <c r="B9" s="35" t="s">
        <v>15</v>
      </c>
      <c r="C9" s="36">
        <v>3110253.97</v>
      </c>
      <c r="D9" s="36">
        <v>3101623.06</v>
      </c>
      <c r="E9" s="37">
        <v>99.7225014393278</v>
      </c>
      <c r="F9" s="38">
        <v>3007782.9</v>
      </c>
      <c r="G9" s="38">
        <f t="shared" si="0"/>
        <v>103.11991134732497</v>
      </c>
    </row>
    <row r="10" spans="1:7" ht="31.5" outlineLevel="1" x14ac:dyDescent="0.25">
      <c r="A10" s="34" t="s">
        <v>16</v>
      </c>
      <c r="B10" s="35" t="s">
        <v>17</v>
      </c>
      <c r="C10" s="36">
        <v>2016</v>
      </c>
      <c r="D10" s="36">
        <v>2016</v>
      </c>
      <c r="E10" s="37">
        <v>100</v>
      </c>
      <c r="F10" s="38">
        <v>2042</v>
      </c>
      <c r="G10" s="38">
        <f t="shared" si="0"/>
        <v>98.726738491674823</v>
      </c>
    </row>
    <row r="11" spans="1:7" ht="15.75" outlineLevel="1" x14ac:dyDescent="0.25">
      <c r="A11" s="34" t="s">
        <v>18</v>
      </c>
      <c r="B11" s="35" t="s">
        <v>19</v>
      </c>
      <c r="C11" s="36">
        <v>199341.05</v>
      </c>
      <c r="D11" s="36">
        <v>199341.05</v>
      </c>
      <c r="E11" s="37">
        <v>100</v>
      </c>
      <c r="F11" s="38">
        <v>259936.62</v>
      </c>
      <c r="G11" s="38">
        <f t="shared" si="0"/>
        <v>76.688328870322309</v>
      </c>
    </row>
    <row r="12" spans="1:7" ht="15.75" outlineLevel="1" x14ac:dyDescent="0.25">
      <c r="A12" s="34" t="s">
        <v>22</v>
      </c>
      <c r="B12" s="35" t="s">
        <v>23</v>
      </c>
      <c r="C12" s="36">
        <v>30475</v>
      </c>
      <c r="D12" s="36">
        <v>30475</v>
      </c>
      <c r="E12" s="37">
        <v>100</v>
      </c>
      <c r="F12" s="38">
        <v>49238</v>
      </c>
      <c r="G12" s="38">
        <f t="shared" si="0"/>
        <v>61.893253178439409</v>
      </c>
    </row>
    <row r="13" spans="1:7" ht="31.5" x14ac:dyDescent="0.25">
      <c r="A13" s="14" t="s">
        <v>52</v>
      </c>
      <c r="B13" s="15" t="s">
        <v>53</v>
      </c>
      <c r="C13" s="16">
        <v>112000</v>
      </c>
      <c r="D13" s="16">
        <v>112000</v>
      </c>
      <c r="E13" s="17">
        <v>100</v>
      </c>
      <c r="F13" s="39">
        <v>102000</v>
      </c>
      <c r="G13" s="39">
        <f t="shared" si="0"/>
        <v>109.80392156862746</v>
      </c>
    </row>
    <row r="14" spans="1:7" ht="31.5" outlineLevel="1" x14ac:dyDescent="0.25">
      <c r="A14" s="34" t="s">
        <v>116</v>
      </c>
      <c r="B14" s="35" t="s">
        <v>117</v>
      </c>
      <c r="C14" s="36">
        <v>0</v>
      </c>
      <c r="D14" s="36">
        <v>0</v>
      </c>
      <c r="E14" s="37">
        <v>0</v>
      </c>
      <c r="F14" s="38">
        <v>102000</v>
      </c>
      <c r="G14" s="38">
        <f t="shared" si="0"/>
        <v>0</v>
      </c>
    </row>
    <row r="15" spans="1:7" ht="31.5" outlineLevel="1" x14ac:dyDescent="0.25">
      <c r="A15" s="34" t="s">
        <v>54</v>
      </c>
      <c r="B15" s="35" t="s">
        <v>55</v>
      </c>
      <c r="C15" s="36">
        <v>112000</v>
      </c>
      <c r="D15" s="36">
        <v>112000</v>
      </c>
      <c r="E15" s="37">
        <v>100</v>
      </c>
      <c r="F15" s="38">
        <v>0</v>
      </c>
      <c r="G15" s="38">
        <v>0</v>
      </c>
    </row>
    <row r="16" spans="1:7" ht="15.75" x14ac:dyDescent="0.25">
      <c r="A16" s="14" t="s">
        <v>24</v>
      </c>
      <c r="B16" s="15" t="s">
        <v>25</v>
      </c>
      <c r="C16" s="16">
        <v>1346834</v>
      </c>
      <c r="D16" s="16">
        <v>1346834</v>
      </c>
      <c r="E16" s="17">
        <v>100</v>
      </c>
      <c r="F16" s="39">
        <v>677667</v>
      </c>
      <c r="G16" s="39">
        <f t="shared" si="0"/>
        <v>198.74569663271194</v>
      </c>
    </row>
    <row r="17" spans="1:7" ht="15.75" outlineLevel="1" x14ac:dyDescent="0.25">
      <c r="A17" s="34" t="s">
        <v>26</v>
      </c>
      <c r="B17" s="35" t="s">
        <v>27</v>
      </c>
      <c r="C17" s="36">
        <v>676267</v>
      </c>
      <c r="D17" s="36">
        <v>676267</v>
      </c>
      <c r="E17" s="37">
        <v>100</v>
      </c>
      <c r="F17" s="38">
        <v>677667</v>
      </c>
      <c r="G17" s="38">
        <f t="shared" si="0"/>
        <v>99.793408857152556</v>
      </c>
    </row>
    <row r="18" spans="1:7" ht="15.75" outlineLevel="1" x14ac:dyDescent="0.25">
      <c r="A18" s="34" t="s">
        <v>107</v>
      </c>
      <c r="B18" s="35" t="s">
        <v>108</v>
      </c>
      <c r="C18" s="36">
        <v>670567</v>
      </c>
      <c r="D18" s="36">
        <v>670567</v>
      </c>
      <c r="E18" s="37">
        <v>100</v>
      </c>
      <c r="F18" s="38"/>
      <c r="G18" s="38">
        <v>0</v>
      </c>
    </row>
    <row r="19" spans="1:7" ht="15.75" x14ac:dyDescent="0.25">
      <c r="A19" s="14" t="s">
        <v>34</v>
      </c>
      <c r="B19" s="15" t="s">
        <v>35</v>
      </c>
      <c r="C19" s="16">
        <v>5367196.3499999996</v>
      </c>
      <c r="D19" s="16">
        <v>5367196.3499999996</v>
      </c>
      <c r="E19" s="17">
        <v>100</v>
      </c>
      <c r="F19" s="39">
        <v>4679584.12</v>
      </c>
      <c r="G19" s="39">
        <f t="shared" si="0"/>
        <v>114.69387476252911</v>
      </c>
    </row>
    <row r="20" spans="1:7" ht="15.75" outlineLevel="1" x14ac:dyDescent="0.25">
      <c r="A20" s="34" t="s">
        <v>36</v>
      </c>
      <c r="B20" s="35" t="s">
        <v>37</v>
      </c>
      <c r="C20" s="36">
        <v>2563566.37</v>
      </c>
      <c r="D20" s="36">
        <v>2563566.37</v>
      </c>
      <c r="E20" s="37">
        <v>100</v>
      </c>
      <c r="F20" s="38">
        <v>2809493.6</v>
      </c>
      <c r="G20" s="38">
        <f t="shared" si="0"/>
        <v>91.246563793560526</v>
      </c>
    </row>
    <row r="21" spans="1:7" ht="15.75" outlineLevel="1" x14ac:dyDescent="0.25">
      <c r="A21" s="34" t="s">
        <v>38</v>
      </c>
      <c r="B21" s="35" t="s">
        <v>39</v>
      </c>
      <c r="C21" s="36">
        <v>946532.34</v>
      </c>
      <c r="D21" s="36">
        <v>946532.34</v>
      </c>
      <c r="E21" s="37">
        <v>100</v>
      </c>
      <c r="F21" s="38">
        <v>97000</v>
      </c>
      <c r="G21" s="38">
        <v>0</v>
      </c>
    </row>
    <row r="22" spans="1:7" ht="15.75" outlineLevel="1" x14ac:dyDescent="0.25">
      <c r="A22" s="34" t="s">
        <v>40</v>
      </c>
      <c r="B22" s="35" t="s">
        <v>41</v>
      </c>
      <c r="C22" s="36">
        <v>1857097.64</v>
      </c>
      <c r="D22" s="36">
        <v>1857097.64</v>
      </c>
      <c r="E22" s="37">
        <v>100</v>
      </c>
      <c r="F22" s="38">
        <v>1773090.52</v>
      </c>
      <c r="G22" s="38">
        <f t="shared" si="0"/>
        <v>104.73789234404119</v>
      </c>
    </row>
    <row r="23" spans="1:7" ht="15.75" x14ac:dyDescent="0.25">
      <c r="A23" s="68"/>
      <c r="B23" s="69"/>
      <c r="C23" s="69"/>
      <c r="D23" s="69"/>
      <c r="E23" s="70"/>
      <c r="F23" s="38"/>
      <c r="G23" s="38"/>
    </row>
    <row r="24" spans="1:7" ht="15.75" x14ac:dyDescent="0.25">
      <c r="A24" s="22" t="s">
        <v>50</v>
      </c>
      <c r="B24" s="23"/>
      <c r="C24" s="24">
        <v>11108815.369999999</v>
      </c>
      <c r="D24" s="24">
        <v>11095180.98</v>
      </c>
      <c r="E24" s="25">
        <v>99.877265130926375</v>
      </c>
      <c r="F24" s="40">
        <f>F7+F13+F16+F19</f>
        <v>9670136.7199999988</v>
      </c>
      <c r="G24" s="40">
        <f t="shared" si="0"/>
        <v>114.73654717882833</v>
      </c>
    </row>
    <row r="25" spans="1:7" x14ac:dyDescent="0.25">
      <c r="A25" s="89"/>
      <c r="B25" s="89"/>
      <c r="C25" s="112"/>
      <c r="D25" s="112"/>
      <c r="E25" s="89"/>
      <c r="F25" s="90"/>
      <c r="G25" s="90"/>
    </row>
    <row r="26" spans="1:7" x14ac:dyDescent="0.25">
      <c r="A26" s="106"/>
      <c r="B26" s="107"/>
      <c r="C26" s="107"/>
      <c r="D26" s="107"/>
      <c r="E26" s="107"/>
    </row>
  </sheetData>
  <mergeCells count="4">
    <mergeCell ref="A1:E1"/>
    <mergeCell ref="A26:E26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разделов и подразделов)&lt;/VariantName&gt;&#10;  &lt;VariantLink&gt;10465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EF257E-20F2-4364-920F-6DA0EF3FB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Емва!Заголовки_для_печати</vt:lpstr>
      <vt:lpstr>Иоссер!Заголовки_для_печати</vt:lpstr>
      <vt:lpstr>Мещура!Заголовки_для_печати</vt:lpstr>
      <vt:lpstr>МР!Заголовки_для_печати</vt:lpstr>
      <vt:lpstr>Серёгово!Заголовки_для_печати</vt:lpstr>
      <vt:lpstr>Синдор!Заголовки_для_печати</vt:lpstr>
      <vt:lpstr>Тракт!Заголовки_для_печати</vt:lpstr>
      <vt:lpstr>Туръя!Заголовки_для_печати</vt:lpstr>
      <vt:lpstr>Чиньяворык!Заголовки_для_печати</vt:lpstr>
      <vt:lpstr>Шошка!Заголовки_для_печати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2021-10-05T08:49:55Z</dcterms:created>
  <dcterms:modified xsi:type="dcterms:W3CDTF">2022-01-19T14:22:46Z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разделов и подразделов).xlsx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