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5" yWindow="-120" windowWidth="14715" windowHeight="11220"/>
  </bookViews>
  <sheets>
    <sheet name="МР" sheetId="1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calcPr calcId="145621"/>
</workbook>
</file>

<file path=xl/calcChain.xml><?xml version="1.0" encoding="utf-8"?>
<calcChain xmlns="http://schemas.openxmlformats.org/spreadsheetml/2006/main">
  <c r="B4" i="11" l="1"/>
  <c r="C4" i="11"/>
  <c r="D4" i="11"/>
  <c r="E4" i="11"/>
  <c r="A4" i="11"/>
  <c r="A2" i="11"/>
  <c r="B4" i="10"/>
  <c r="C4" i="10"/>
  <c r="D4" i="10"/>
  <c r="E4" i="10"/>
  <c r="A4" i="10"/>
  <c r="A2" i="10"/>
  <c r="B4" i="9"/>
  <c r="C4" i="9"/>
  <c r="D4" i="9"/>
  <c r="E4" i="9"/>
  <c r="A4" i="9"/>
  <c r="A2" i="9"/>
  <c r="D11" i="8"/>
  <c r="D12" i="8"/>
  <c r="D13" i="8"/>
  <c r="B4" i="8"/>
  <c r="C4" i="8"/>
  <c r="D4" i="8"/>
  <c r="E4" i="8"/>
  <c r="A4" i="8"/>
  <c r="A2" i="8"/>
  <c r="B4" i="7"/>
  <c r="C4" i="7"/>
  <c r="D4" i="7"/>
  <c r="E4" i="7"/>
  <c r="A4" i="7"/>
  <c r="E3" i="7"/>
  <c r="E3" i="8" s="1"/>
  <c r="E3" i="9" s="1"/>
  <c r="E3" i="10" s="1"/>
  <c r="E3" i="11" s="1"/>
  <c r="A2" i="7"/>
  <c r="B4" i="6"/>
  <c r="C4" i="6"/>
  <c r="D4" i="6"/>
  <c r="E4" i="6"/>
  <c r="A4" i="6"/>
  <c r="E3" i="6"/>
  <c r="A2" i="6"/>
  <c r="B4" i="5"/>
  <c r="C4" i="5"/>
  <c r="D4" i="5"/>
  <c r="E4" i="5"/>
  <c r="A4" i="5"/>
  <c r="E3" i="5"/>
  <c r="A2" i="5"/>
  <c r="B4" i="3"/>
  <c r="C4" i="3"/>
  <c r="D4" i="3"/>
  <c r="E4" i="3"/>
  <c r="A4" i="3"/>
  <c r="E3" i="3"/>
  <c r="A2" i="3"/>
  <c r="B4" i="2" l="1"/>
  <c r="C4" i="2"/>
  <c r="D4" i="2"/>
  <c r="E4" i="2"/>
  <c r="A4" i="2"/>
  <c r="E3" i="2"/>
  <c r="A2" i="2"/>
  <c r="D10" i="1" l="1"/>
  <c r="D11" i="1"/>
  <c r="D12" i="1"/>
  <c r="D13" i="1"/>
  <c r="D14" i="1"/>
  <c r="D15" i="1"/>
  <c r="D16" i="1"/>
  <c r="D17" i="1"/>
  <c r="D6" i="1"/>
  <c r="D7" i="1"/>
  <c r="B5" i="11" l="1"/>
  <c r="D10" i="9" l="1"/>
  <c r="D11" i="9"/>
  <c r="D12" i="9"/>
  <c r="D13" i="9"/>
  <c r="D10" i="7"/>
  <c r="D11" i="7"/>
  <c r="D12" i="7"/>
  <c r="D13" i="7"/>
  <c r="D13" i="6"/>
  <c r="D13" i="3"/>
  <c r="D13" i="2"/>
  <c r="C8" i="11" l="1"/>
  <c r="E13" i="11" s="1"/>
  <c r="B8" i="2"/>
  <c r="C5" i="1"/>
  <c r="E6" i="1" l="1"/>
  <c r="E7" i="1"/>
  <c r="D11" i="10"/>
  <c r="C8" i="6"/>
  <c r="E11" i="6" s="1"/>
  <c r="B8" i="6"/>
  <c r="D14" i="6"/>
  <c r="E14" i="6"/>
  <c r="E10" i="5"/>
  <c r="D10" i="5"/>
  <c r="E5" i="1" l="1"/>
  <c r="E13" i="6"/>
  <c r="E12" i="6"/>
  <c r="D12" i="5"/>
  <c r="E12" i="5"/>
  <c r="D13" i="11" l="1"/>
  <c r="D11" i="6"/>
  <c r="D12" i="2"/>
  <c r="C8" i="9" l="1"/>
  <c r="B8" i="9"/>
  <c r="D9" i="7"/>
  <c r="C8" i="3"/>
  <c r="E13" i="3" s="1"/>
  <c r="B8" i="3"/>
  <c r="E12" i="9" l="1"/>
  <c r="E13" i="9"/>
  <c r="D11" i="11"/>
  <c r="D10" i="11"/>
  <c r="D11" i="5"/>
  <c r="D13" i="5"/>
  <c r="D12" i="6"/>
  <c r="D14" i="3" l="1"/>
  <c r="D12" i="3"/>
  <c r="D9" i="11"/>
  <c r="D6" i="11"/>
  <c r="D7" i="11"/>
  <c r="D9" i="1"/>
  <c r="D11" i="2" l="1"/>
  <c r="D10" i="2"/>
  <c r="B8" i="8"/>
  <c r="B8" i="10"/>
  <c r="D12" i="10"/>
  <c r="D12" i="11" l="1"/>
  <c r="B8" i="11"/>
  <c r="D8" i="11" s="1"/>
  <c r="C5" i="11"/>
  <c r="E7" i="11" s="1"/>
  <c r="D10" i="10"/>
  <c r="D9" i="10"/>
  <c r="C8" i="10"/>
  <c r="E11" i="10" s="1"/>
  <c r="D7" i="10"/>
  <c r="D6" i="10"/>
  <c r="C5" i="10"/>
  <c r="E7" i="10" s="1"/>
  <c r="B5" i="10"/>
  <c r="D9" i="9"/>
  <c r="D7" i="9"/>
  <c r="D6" i="9"/>
  <c r="C5" i="9"/>
  <c r="E7" i="9" s="1"/>
  <c r="B5" i="9"/>
  <c r="D10" i="8"/>
  <c r="D9" i="8"/>
  <c r="C8" i="8"/>
  <c r="E12" i="8" s="1"/>
  <c r="D7" i="8"/>
  <c r="D6" i="8"/>
  <c r="C5" i="8"/>
  <c r="E7" i="8" s="1"/>
  <c r="B5" i="8"/>
  <c r="C8" i="7"/>
  <c r="B8" i="7"/>
  <c r="D7" i="7"/>
  <c r="D6" i="7"/>
  <c r="C5" i="7"/>
  <c r="E7" i="7" s="1"/>
  <c r="B5" i="7"/>
  <c r="D10" i="6"/>
  <c r="D9" i="6"/>
  <c r="D7" i="6"/>
  <c r="D6" i="6"/>
  <c r="C5" i="6"/>
  <c r="E6" i="6" s="1"/>
  <c r="B5" i="6"/>
  <c r="D9" i="5"/>
  <c r="C8" i="5"/>
  <c r="B8" i="5"/>
  <c r="D7" i="5"/>
  <c r="D6" i="5"/>
  <c r="C5" i="5"/>
  <c r="E7" i="5" s="1"/>
  <c r="B5" i="5"/>
  <c r="D11" i="3"/>
  <c r="D10" i="3"/>
  <c r="D9" i="3"/>
  <c r="D7" i="3"/>
  <c r="D6" i="3"/>
  <c r="C5" i="3"/>
  <c r="E7" i="3" s="1"/>
  <c r="B5" i="3"/>
  <c r="D9" i="2"/>
  <c r="C8" i="2"/>
  <c r="D7" i="2"/>
  <c r="D6" i="2"/>
  <c r="C5" i="2"/>
  <c r="E7" i="2" s="1"/>
  <c r="B5" i="2"/>
  <c r="C8" i="1"/>
  <c r="B8" i="1"/>
  <c r="E13" i="2" l="1"/>
  <c r="E12" i="2"/>
  <c r="E12" i="1"/>
  <c r="E17" i="1"/>
  <c r="E15" i="1"/>
  <c r="E14" i="1"/>
  <c r="E16" i="1"/>
  <c r="E13" i="1"/>
  <c r="E11" i="1"/>
  <c r="E10" i="1"/>
  <c r="E9" i="1"/>
  <c r="E11" i="7"/>
  <c r="E10" i="7"/>
  <c r="E13" i="7"/>
  <c r="E12" i="7"/>
  <c r="E11" i="8"/>
  <c r="E6" i="8"/>
  <c r="E5" i="8" s="1"/>
  <c r="E13" i="5"/>
  <c r="E11" i="5"/>
  <c r="E9" i="9"/>
  <c r="E10" i="9"/>
  <c r="E11" i="9"/>
  <c r="E11" i="2"/>
  <c r="E10" i="2"/>
  <c r="E14" i="3"/>
  <c r="E12" i="3"/>
  <c r="E12" i="10"/>
  <c r="E6" i="10"/>
  <c r="E5" i="10" s="1"/>
  <c r="D8" i="9"/>
  <c r="E11" i="11"/>
  <c r="E9" i="11"/>
  <c r="E6" i="11"/>
  <c r="E5" i="11" s="1"/>
  <c r="E10" i="11"/>
  <c r="E12" i="11"/>
  <c r="D5" i="11"/>
  <c r="E6" i="7"/>
  <c r="E5" i="7" s="1"/>
  <c r="D8" i="10"/>
  <c r="E10" i="10"/>
  <c r="D5" i="10"/>
  <c r="E9" i="10"/>
  <c r="D5" i="9"/>
  <c r="E6" i="9"/>
  <c r="E5" i="9" s="1"/>
  <c r="D8" i="8"/>
  <c r="E13" i="8"/>
  <c r="D5" i="8"/>
  <c r="E10" i="8"/>
  <c r="E9" i="8"/>
  <c r="E7" i="6"/>
  <c r="E5" i="6" s="1"/>
  <c r="D5" i="6"/>
  <c r="D8" i="7"/>
  <c r="D5" i="7"/>
  <c r="E9" i="7"/>
  <c r="E6" i="5"/>
  <c r="D8" i="6"/>
  <c r="E10" i="6"/>
  <c r="E9" i="6"/>
  <c r="D8" i="5"/>
  <c r="D5" i="5"/>
  <c r="E9" i="5"/>
  <c r="E11" i="3"/>
  <c r="E9" i="3"/>
  <c r="E6" i="3"/>
  <c r="D8" i="3"/>
  <c r="E10" i="3"/>
  <c r="D5" i="3"/>
  <c r="E9" i="2"/>
  <c r="E6" i="2"/>
  <c r="E5" i="2" s="1"/>
  <c r="D8" i="2"/>
  <c r="D5" i="2"/>
  <c r="D8" i="1"/>
  <c r="B5" i="1"/>
  <c r="D5" i="1" s="1"/>
  <c r="E8" i="11" l="1"/>
  <c r="E8" i="7"/>
  <c r="E8" i="1"/>
  <c r="E8" i="10"/>
  <c r="E8" i="9"/>
  <c r="E8" i="8"/>
  <c r="E8" i="6"/>
  <c r="E8" i="3"/>
  <c r="E8" i="2"/>
</calcChain>
</file>

<file path=xl/sharedStrings.xml><?xml version="1.0" encoding="utf-8"?>
<sst xmlns="http://schemas.openxmlformats.org/spreadsheetml/2006/main" count="112" uniqueCount="30">
  <si>
    <t>НАЛОГОВЫЕ И НЕНАЛОГОВЫЕ ДОХОДЫ</t>
  </si>
  <si>
    <t>БЕЗВОЗМЕЗДНЫЕ ПОСТУПЛЕНИЯ</t>
  </si>
  <si>
    <t>% исполнения к годовому плану</t>
  </si>
  <si>
    <t>Удельный вес к итоговым показателям</t>
  </si>
  <si>
    <t>Поступления всего, в т.ч.</t>
  </si>
  <si>
    <t>ОБЩЕГОСУДАРСТВЕННЫЕ ВОПРОСЫ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</si>
  <si>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</si>
  <si>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</si>
  <si>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</si>
  <si>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</si>
  <si>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</si>
  <si>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</si>
  <si>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Расходы всего, в т.ч.</t>
  </si>
  <si>
    <t>НАЦИОНАЛЬНАЯ БЕЗОПАСНОСТЬ И ПРАВООХРАНИТЕЛЬНАЯ ДЕЯТЕЛЬНОСТЬ</t>
  </si>
  <si>
    <t>МЕЖБЮДЖЕТНЫЕ ТРАНСФЕРТЫ ОБЩЕГО ХАРАКТЕРА БЮДЖЕТАМ БЮДЖЕТНОЙ СИСТЕМЫ РОССИЙСКОЙ ФЕДЕРАЦИИ</t>
  </si>
  <si>
    <t>Анализ исполнения бюджета МР "Княжпогостский"</t>
  </si>
  <si>
    <t>Бюджетные назначения</t>
  </si>
  <si>
    <t>Исполнено</t>
  </si>
  <si>
    <t>Ед.изм: рубль</t>
  </si>
  <si>
    <t>Анализ исполнения бюджета городского поселения "Емва"</t>
  </si>
  <si>
    <t>Анализ исполнения бюджета городского поселения "Синдор"</t>
  </si>
  <si>
    <t>Анализ исполнения бюджета сельского поселения "Иоссер"</t>
  </si>
  <si>
    <t>Анализ исполнения бюджета сельского поселения "Мещура"</t>
  </si>
  <si>
    <t>Анализ исполнения бюджета сельского поселения "Серёгово"</t>
  </si>
  <si>
    <t>Анализ исполнения бюджета сельского поселения "Тракт"</t>
  </si>
  <si>
    <t>Анализ исполнения бюджета сельского поселения "Туръя"</t>
  </si>
  <si>
    <t>Наименование</t>
  </si>
  <si>
    <t>Анализ исполнения бюджета сельского поселения "Чиньяворык"</t>
  </si>
  <si>
    <t>Анализ исполнения бюджета сельского поселения "Шошка"</t>
  </si>
  <si>
    <t xml:space="preserve">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</si>
</sst>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000000"/>
      <name val="Arial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B9CDE5"/>
      </patternFill>
    </fill>
    <fill>
      <patternFill patternType="solid">
        <fgColor theme="0"/>
        <bgColor indexed="64"/>
      </patternFill>
    </fill>
    <fill>
      <patternFill patternType="solid">
        <fgColor rgb="FFF1F5F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5B3D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5">
    <xf numFmtId="0" fontId="0" fillId="0" borderId="0"/>
    <xf numFmtId="0" fontId="1" fillId="0" borderId="0"/>
    <xf numFmtId="4" fontId="2" fillId="3" borderId="2">
      <alignment horizontal="right" vertical="top" wrapText="1" shrinkToFit="1"/>
    </xf>
    <xf numFmtId="0" fontId="9" fillId="5" borderId="4">
      <alignment horizontal="left" vertical="top" wrapText="1"/>
    </xf>
    <xf numFmtId="4" fontId="9" fillId="5" borderId="5">
      <alignment horizontal="right" vertical="top" shrinkToFit="1"/>
    </xf>
  </cellStyleXfs>
  <cellXfs count="35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 applyProtection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5" fillId="2" borderId="1" xfId="0" applyFont="1" applyFill="1" applyBorder="1"/>
    <xf numFmtId="0" fontId="4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2" borderId="1" xfId="0" applyFont="1" applyFill="1" applyBorder="1"/>
    <xf numFmtId="4" fontId="8" fillId="2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7" fillId="0" borderId="1" xfId="0" applyFont="1" applyBorder="1"/>
    <xf numFmtId="4" fontId="7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 applyProtection="1">
      <alignment horizontal="left" vertical="center" wrapText="1"/>
    </xf>
    <xf numFmtId="0" fontId="7" fillId="0" borderId="0" xfId="0" applyFont="1" applyAlignment="1">
      <alignment horizontal="center" wrapText="1"/>
    </xf>
    <xf numFmtId="4" fontId="8" fillId="2" borderId="1" xfId="0" applyNumberFormat="1" applyFont="1" applyFill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4" borderId="1" xfId="2" applyNumberFormat="1" applyFont="1" applyFill="1" applyBorder="1" applyProtection="1">
      <alignment horizontal="right" vertical="top" wrapText="1" shrinkToFit="1"/>
    </xf>
    <xf numFmtId="4" fontId="7" fillId="0" borderId="3" xfId="0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5">
    <cellStyle name="ex60" xfId="3"/>
    <cellStyle name="ex61" xfId="4"/>
    <cellStyle name="ex62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"/>
  <sheetViews>
    <sheetView tabSelected="1"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" customWidth="1"/>
    <col min="2" max="2" width="23.5703125" style="1" customWidth="1"/>
    <col min="3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25">
      <c r="A1" s="33" t="s">
        <v>15</v>
      </c>
      <c r="B1" s="33"/>
      <c r="C1" s="33"/>
      <c r="D1" s="33"/>
      <c r="E1" s="33"/>
    </row>
    <row r="2" spans="1:5" x14ac:dyDescent="0.25">
      <c r="A2" s="33" t="s">
        <v>29</v>
      </c>
      <c r="B2" s="33"/>
      <c r="C2" s="33"/>
      <c r="D2" s="33"/>
      <c r="E2" s="33"/>
    </row>
    <row r="3" spans="1:5" x14ac:dyDescent="0.25">
      <c r="E3" s="31" t="s">
        <v>18</v>
      </c>
    </row>
    <row r="4" spans="1:5" s="3" customFormat="1" ht="79.5" customHeight="1" x14ac:dyDescent="0.25">
      <c r="A4" s="2" t="s">
        <v>26</v>
      </c>
      <c r="B4" s="2" t="s">
        <v>16</v>
      </c>
      <c r="C4" s="2" t="s">
        <v>17</v>
      </c>
      <c r="D4" s="2" t="s">
        <v>2</v>
      </c>
      <c r="E4" s="2" t="s">
        <v>3</v>
      </c>
    </row>
    <row r="5" spans="1:5" s="6" customFormat="1" x14ac:dyDescent="0.25">
      <c r="A5" s="4" t="s">
        <v>4</v>
      </c>
      <c r="B5" s="5">
        <f>SUM(B6:B7)</f>
        <v>717637296.97000003</v>
      </c>
      <c r="C5" s="5">
        <f>SUM(C6:C7)</f>
        <v>714875808.96000004</v>
      </c>
      <c r="D5" s="11">
        <f>C5*100/B5</f>
        <v>99.615197256098654</v>
      </c>
      <c r="E5" s="11">
        <f>SUM(E6:E7)</f>
        <v>99.999999999999986</v>
      </c>
    </row>
    <row r="6" spans="1:5" x14ac:dyDescent="0.25">
      <c r="A6" s="7" t="s">
        <v>0</v>
      </c>
      <c r="B6" s="8">
        <v>314947469.60000002</v>
      </c>
      <c r="C6" s="8">
        <v>317195717.64999998</v>
      </c>
      <c r="D6" s="12">
        <f>C6*100/B6</f>
        <v>100.71384858333846</v>
      </c>
      <c r="E6" s="12">
        <f>C6*100/C5</f>
        <v>44.37074435508675</v>
      </c>
    </row>
    <row r="7" spans="1:5" x14ac:dyDescent="0.25">
      <c r="A7" s="7" t="s">
        <v>1</v>
      </c>
      <c r="B7" s="8">
        <v>402689827.37</v>
      </c>
      <c r="C7" s="8">
        <v>397680091.31</v>
      </c>
      <c r="D7" s="12">
        <f>C7*100/B7</f>
        <v>98.755931806691265</v>
      </c>
      <c r="E7" s="12">
        <f>C7*100/C5</f>
        <v>55.629255644913236</v>
      </c>
    </row>
    <row r="8" spans="1:5" s="6" customFormat="1" x14ac:dyDescent="0.25">
      <c r="A8" s="4" t="s">
        <v>12</v>
      </c>
      <c r="B8" s="5">
        <f>SUM(B9:B17)</f>
        <v>800520487.79999995</v>
      </c>
      <c r="C8" s="5">
        <f>SUM(C9:C17)</f>
        <v>788694637.99999988</v>
      </c>
      <c r="D8" s="11">
        <f t="shared" ref="D8:D17" si="0">C8*100/B8</f>
        <v>98.522729901329569</v>
      </c>
      <c r="E8" s="11">
        <f>SUM(E9:E17)</f>
        <v>100</v>
      </c>
    </row>
    <row r="9" spans="1:5" x14ac:dyDescent="0.25">
      <c r="A9" s="10" t="s">
        <v>5</v>
      </c>
      <c r="B9" s="8">
        <v>97770867.469999999</v>
      </c>
      <c r="C9" s="8">
        <v>95273408.390000001</v>
      </c>
      <c r="D9" s="12">
        <f t="shared" si="0"/>
        <v>97.445599957710996</v>
      </c>
      <c r="E9" s="12">
        <f>C9*100/C8</f>
        <v>12.079885395391774</v>
      </c>
    </row>
    <row r="10" spans="1:5" ht="31.5" x14ac:dyDescent="0.25">
      <c r="A10" s="10" t="s">
        <v>13</v>
      </c>
      <c r="B10" s="8">
        <v>500</v>
      </c>
      <c r="C10" s="8">
        <v>500</v>
      </c>
      <c r="D10" s="12">
        <f t="shared" si="0"/>
        <v>100</v>
      </c>
      <c r="E10" s="12">
        <f>C10*100/C8</f>
        <v>6.3395891883824375E-5</v>
      </c>
    </row>
    <row r="11" spans="1:5" ht="34.5" customHeight="1" x14ac:dyDescent="0.25">
      <c r="A11" s="10" t="s">
        <v>6</v>
      </c>
      <c r="B11" s="8">
        <v>34425048.049999997</v>
      </c>
      <c r="C11" s="8">
        <v>33255464.600000001</v>
      </c>
      <c r="D11" s="12">
        <f t="shared" si="0"/>
        <v>96.60252195348788</v>
      </c>
      <c r="E11" s="12">
        <f>C11*100/C8</f>
        <v>4.2165196766558983</v>
      </c>
    </row>
    <row r="12" spans="1:5" ht="16.5" customHeight="1" x14ac:dyDescent="0.25">
      <c r="A12" s="10" t="s">
        <v>7</v>
      </c>
      <c r="B12" s="8">
        <v>12007683.24</v>
      </c>
      <c r="C12" s="8">
        <v>9049747.6300000008</v>
      </c>
      <c r="D12" s="12">
        <f t="shared" si="0"/>
        <v>75.366308796800013</v>
      </c>
      <c r="E12" s="12">
        <f>C12*100/C8</f>
        <v>1.1474336446547519</v>
      </c>
    </row>
    <row r="13" spans="1:5" ht="20.25" customHeight="1" x14ac:dyDescent="0.25">
      <c r="A13" s="10" t="s">
        <v>8</v>
      </c>
      <c r="B13" s="8">
        <v>467956352.79000002</v>
      </c>
      <c r="C13" s="8">
        <v>464743778.91000003</v>
      </c>
      <c r="D13" s="12">
        <f t="shared" si="0"/>
        <v>99.313488563442647</v>
      </c>
      <c r="E13" s="12">
        <f>C13*100/C8</f>
        <v>58.925692722916679</v>
      </c>
    </row>
    <row r="14" spans="1:5" x14ac:dyDescent="0.25">
      <c r="A14" s="10" t="s">
        <v>9</v>
      </c>
      <c r="B14" s="8">
        <v>101161534.87</v>
      </c>
      <c r="C14" s="8">
        <v>101079592.05</v>
      </c>
      <c r="D14" s="12">
        <f t="shared" si="0"/>
        <v>99.918998045941763</v>
      </c>
      <c r="E14" s="12">
        <f>C14*100/C8</f>
        <v>12.816061778525748</v>
      </c>
    </row>
    <row r="15" spans="1:5" x14ac:dyDescent="0.25">
      <c r="A15" s="10" t="s">
        <v>10</v>
      </c>
      <c r="B15" s="8">
        <v>22829600.129999999</v>
      </c>
      <c r="C15" s="8">
        <v>21033410.73</v>
      </c>
      <c r="D15" s="12">
        <f t="shared" si="0"/>
        <v>92.132190709553186</v>
      </c>
      <c r="E15" s="12">
        <f>C15*100/C8</f>
        <v>2.6668636651743034</v>
      </c>
    </row>
    <row r="16" spans="1:5" x14ac:dyDescent="0.25">
      <c r="A16" s="10" t="s">
        <v>11</v>
      </c>
      <c r="B16" s="8">
        <v>34015372.700000003</v>
      </c>
      <c r="C16" s="8">
        <v>33905207.140000001</v>
      </c>
      <c r="D16" s="12">
        <f t="shared" si="0"/>
        <v>99.67613008103244</v>
      </c>
      <c r="E16" s="12">
        <f>C16*100/C8</f>
        <v>4.2989016922922207</v>
      </c>
    </row>
    <row r="17" spans="1:5" ht="47.25" x14ac:dyDescent="0.25">
      <c r="A17" s="10" t="s">
        <v>14</v>
      </c>
      <c r="B17" s="8">
        <v>30353528.550000001</v>
      </c>
      <c r="C17" s="8">
        <v>30353528.550000001</v>
      </c>
      <c r="D17" s="12">
        <f t="shared" si="0"/>
        <v>100</v>
      </c>
      <c r="E17" s="12">
        <f>C17*100/C8</f>
        <v>3.8485780284967532</v>
      </c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workbookViewId="0">
      <selection activeCell="A2" sqref="A2:E2"/>
    </sheetView>
  </sheetViews>
  <sheetFormatPr defaultColWidth="9.140625" defaultRowHeight="15.75" x14ac:dyDescent="0.25"/>
  <cols>
    <col min="1" max="1" width="50.140625" style="16" customWidth="1"/>
    <col min="2" max="2" width="22.42578125" style="16" customWidth="1"/>
    <col min="3" max="3" width="20.42578125" style="16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28</v>
      </c>
      <c r="B1" s="34"/>
      <c r="C1" s="34"/>
      <c r="D1" s="34"/>
      <c r="E1" s="34"/>
    </row>
    <row r="2" spans="1:5" x14ac:dyDescent="0.25">
      <c r="A2" s="34" t="str">
        <f>МР!A2</f>
        <v xml:space="preserve"> на 01.01.2022</v>
      </c>
      <c r="B2" s="34"/>
      <c r="C2" s="34"/>
      <c r="D2" s="34"/>
      <c r="E2" s="34"/>
    </row>
    <row r="3" spans="1:5" x14ac:dyDescent="0.25">
      <c r="E3" s="32" t="str">
        <f>Чиньяворык!E3</f>
        <v>Ед.изм: рубль</v>
      </c>
    </row>
    <row r="4" spans="1:5" s="18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s="21" customFormat="1" x14ac:dyDescent="0.25">
      <c r="A5" s="19" t="s">
        <v>4</v>
      </c>
      <c r="B5" s="20">
        <f>SUM(B6:B7)</f>
        <v>6797517.7800000003</v>
      </c>
      <c r="C5" s="20">
        <f>SUM(C6:C7)</f>
        <v>6797542.3700000001</v>
      </c>
      <c r="D5" s="20">
        <f t="shared" ref="D5:D9" si="0">C5*100/B5</f>
        <v>100.0003617496974</v>
      </c>
      <c r="E5" s="20">
        <f>SUM(E6:E7)</f>
        <v>100</v>
      </c>
    </row>
    <row r="6" spans="1:5" x14ac:dyDescent="0.25">
      <c r="A6" s="22" t="s">
        <v>0</v>
      </c>
      <c r="B6" s="29">
        <v>163293</v>
      </c>
      <c r="C6" s="29">
        <v>163317.59</v>
      </c>
      <c r="D6" s="24">
        <f t="shared" si="0"/>
        <v>100.01505882064755</v>
      </c>
      <c r="E6" s="24">
        <f>C6*100/C5</f>
        <v>2.4025976023449194</v>
      </c>
    </row>
    <row r="7" spans="1:5" x14ac:dyDescent="0.25">
      <c r="A7" s="22" t="s">
        <v>1</v>
      </c>
      <c r="B7" s="30">
        <v>6634224.7800000003</v>
      </c>
      <c r="C7" s="30">
        <v>6634224.7800000003</v>
      </c>
      <c r="D7" s="24">
        <f t="shared" si="0"/>
        <v>100</v>
      </c>
      <c r="E7" s="24">
        <f>C7*100/C5</f>
        <v>97.597402397655074</v>
      </c>
    </row>
    <row r="8" spans="1:5" s="21" customFormat="1" x14ac:dyDescent="0.25">
      <c r="A8" s="19" t="s">
        <v>12</v>
      </c>
      <c r="B8" s="20">
        <f>SUM(B9:B13)</f>
        <v>6808876.7799999993</v>
      </c>
      <c r="C8" s="20">
        <f>SUM(C9:C13)</f>
        <v>6804766.3799999999</v>
      </c>
      <c r="D8" s="20">
        <f t="shared" si="0"/>
        <v>99.939631746427352</v>
      </c>
      <c r="E8" s="20">
        <f>SUM(E9:E13)</f>
        <v>100</v>
      </c>
    </row>
    <row r="9" spans="1:5" x14ac:dyDescent="0.25">
      <c r="A9" s="25" t="s">
        <v>5</v>
      </c>
      <c r="B9" s="23">
        <v>2408317.5299999998</v>
      </c>
      <c r="C9" s="23">
        <v>2404207.13</v>
      </c>
      <c r="D9" s="24">
        <f t="shared" si="0"/>
        <v>99.829324831597276</v>
      </c>
      <c r="E9" s="24">
        <f>C9*100/C8</f>
        <v>35.33122220134176</v>
      </c>
    </row>
    <row r="10" spans="1:5" ht="31.5" customHeight="1" x14ac:dyDescent="0.25">
      <c r="A10" s="25" t="s">
        <v>13</v>
      </c>
      <c r="B10" s="23">
        <v>10800</v>
      </c>
      <c r="C10" s="23">
        <v>10800</v>
      </c>
      <c r="D10" s="24">
        <f>C10*100/B10</f>
        <v>100</v>
      </c>
      <c r="E10" s="24">
        <f>C10*100/C8</f>
        <v>0.15871228190496675</v>
      </c>
    </row>
    <row r="11" spans="1:5" x14ac:dyDescent="0.25">
      <c r="A11" s="25" t="s">
        <v>6</v>
      </c>
      <c r="B11" s="23">
        <v>438482</v>
      </c>
      <c r="C11" s="23">
        <v>438482</v>
      </c>
      <c r="D11" s="24">
        <f>C11*100/B11</f>
        <v>100</v>
      </c>
      <c r="E11" s="24">
        <f>C11*100/C8</f>
        <v>6.4437480365049655</v>
      </c>
    </row>
    <row r="12" spans="1:5" x14ac:dyDescent="0.25">
      <c r="A12" s="25" t="s">
        <v>7</v>
      </c>
      <c r="B12" s="23">
        <v>3651197.33</v>
      </c>
      <c r="C12" s="23">
        <v>3651197.33</v>
      </c>
      <c r="D12" s="24">
        <f t="shared" ref="D12:D13" si="1">C12*100/B12</f>
        <v>100</v>
      </c>
      <c r="E12" s="24">
        <f>C12*100/C8</f>
        <v>53.656468512002021</v>
      </c>
    </row>
    <row r="13" spans="1:5" ht="17.25" customHeight="1" x14ac:dyDescent="0.25">
      <c r="A13" s="25" t="s">
        <v>10</v>
      </c>
      <c r="B13" s="23">
        <v>300079.92</v>
      </c>
      <c r="C13" s="23">
        <v>300079.92</v>
      </c>
      <c r="D13" s="24">
        <f t="shared" si="1"/>
        <v>100</v>
      </c>
      <c r="E13" s="24">
        <f>C13*100/C8</f>
        <v>4.4098489682462843</v>
      </c>
    </row>
  </sheetData>
  <mergeCells count="2">
    <mergeCell ref="A1:E1"/>
    <mergeCell ref="A2:E2"/>
  </mergeCells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Normal="100" zoomScaleSheetLayoutView="120" workbookViewId="0">
      <selection activeCell="A2" sqref="A2:E2"/>
    </sheetView>
  </sheetViews>
  <sheetFormatPr defaultColWidth="9.140625" defaultRowHeight="15.75" x14ac:dyDescent="0.25"/>
  <cols>
    <col min="1" max="1" width="49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25">
      <c r="A1" s="33" t="s">
        <v>19</v>
      </c>
      <c r="B1" s="33"/>
      <c r="C1" s="33"/>
      <c r="D1" s="33"/>
      <c r="E1" s="33"/>
    </row>
    <row r="2" spans="1:5" x14ac:dyDescent="0.25">
      <c r="A2" s="33" t="str">
        <f>МР!A2</f>
        <v xml:space="preserve"> на 01.01.2022</v>
      </c>
      <c r="B2" s="33"/>
      <c r="C2" s="33"/>
      <c r="D2" s="33"/>
      <c r="E2" s="33"/>
    </row>
    <row r="3" spans="1:5" x14ac:dyDescent="0.25">
      <c r="E3" s="31" t="str">
        <f>МР!E3</f>
        <v>Ед.изм: рубль</v>
      </c>
    </row>
    <row r="4" spans="1:5" s="13" customFormat="1" ht="79.5" customHeight="1" x14ac:dyDescent="0.25">
      <c r="A4" s="2" t="str">
        <f>МР!A4</f>
        <v>Наименование</v>
      </c>
      <c r="B4" s="2" t="str">
        <f>МР!B4</f>
        <v>Бюджетные назначения</v>
      </c>
      <c r="C4" s="2" t="str">
        <f>МР!C4</f>
        <v>Исполнено</v>
      </c>
      <c r="D4" s="2" t="str">
        <f>МР!D4</f>
        <v>% исполнения к годовому плану</v>
      </c>
      <c r="E4" s="2" t="str">
        <f>МР!E4</f>
        <v>Удельный вес к итоговым показателям</v>
      </c>
    </row>
    <row r="5" spans="1:5" x14ac:dyDescent="0.25">
      <c r="A5" s="14" t="s">
        <v>4</v>
      </c>
      <c r="B5" s="5">
        <f>SUM(B6:B7)</f>
        <v>72798172</v>
      </c>
      <c r="C5" s="5">
        <f>SUM(C6:C7)</f>
        <v>73262899.020000011</v>
      </c>
      <c r="D5" s="5">
        <f>C5*100/B5</f>
        <v>100.63837732079318</v>
      </c>
      <c r="E5" s="5">
        <f>SUM(E6:E7)</f>
        <v>99.999999999999986</v>
      </c>
    </row>
    <row r="6" spans="1:5" x14ac:dyDescent="0.25">
      <c r="A6" s="15" t="s">
        <v>0</v>
      </c>
      <c r="B6" s="8">
        <v>43539604</v>
      </c>
      <c r="C6" s="8">
        <v>44211148.020000003</v>
      </c>
      <c r="D6" s="9">
        <f>C6*100/B6</f>
        <v>101.54237512128039</v>
      </c>
      <c r="E6" s="9">
        <f>C6*100/C5</f>
        <v>60.345889408404133</v>
      </c>
    </row>
    <row r="7" spans="1:5" x14ac:dyDescent="0.25">
      <c r="A7" s="15" t="s">
        <v>1</v>
      </c>
      <c r="B7" s="8">
        <v>29258568</v>
      </c>
      <c r="C7" s="8">
        <v>29051751</v>
      </c>
      <c r="D7" s="9">
        <f>C7*100/B7</f>
        <v>99.293140388825591</v>
      </c>
      <c r="E7" s="9">
        <f>C7*100/C5</f>
        <v>39.654110591595852</v>
      </c>
    </row>
    <row r="8" spans="1:5" x14ac:dyDescent="0.25">
      <c r="A8" s="14" t="s">
        <v>12</v>
      </c>
      <c r="B8" s="5">
        <f>SUM(B9:B13)</f>
        <v>73681470.709999993</v>
      </c>
      <c r="C8" s="5">
        <f>SUM(C9:C13)</f>
        <v>73257872.980000004</v>
      </c>
      <c r="D8" s="5">
        <f>C8*100/B8</f>
        <v>99.425095989645456</v>
      </c>
      <c r="E8" s="5">
        <f>SUM(E9:E13)</f>
        <v>100</v>
      </c>
    </row>
    <row r="9" spans="1:5" x14ac:dyDescent="0.25">
      <c r="A9" s="10" t="s">
        <v>5</v>
      </c>
      <c r="B9" s="8">
        <v>15577919.939999999</v>
      </c>
      <c r="C9" s="8">
        <v>15434189.07</v>
      </c>
      <c r="D9" s="9">
        <f>C9*100/B9</f>
        <v>99.077342350239348</v>
      </c>
      <c r="E9" s="9">
        <f>C9*100/C8</f>
        <v>21.068300842168401</v>
      </c>
    </row>
    <row r="10" spans="1:5" x14ac:dyDescent="0.25">
      <c r="A10" s="10" t="s">
        <v>6</v>
      </c>
      <c r="B10" s="8">
        <v>22732174.210000001</v>
      </c>
      <c r="C10" s="8">
        <v>22659379.109999999</v>
      </c>
      <c r="D10" s="9">
        <f>C10*100/B9</f>
        <v>145.45831020620844</v>
      </c>
      <c r="E10" s="9">
        <f>C10*100/C8</f>
        <v>30.930981460772408</v>
      </c>
    </row>
    <row r="11" spans="1:5" ht="19.5" customHeight="1" x14ac:dyDescent="0.25">
      <c r="A11" s="10" t="s">
        <v>7</v>
      </c>
      <c r="B11" s="8">
        <v>25476214.260000002</v>
      </c>
      <c r="C11" s="8">
        <v>25269142.5</v>
      </c>
      <c r="D11" s="9">
        <f>C11*100/B9</f>
        <v>162.21127465879118</v>
      </c>
      <c r="E11" s="9">
        <f>C11*100/C8</f>
        <v>34.493415481635239</v>
      </c>
    </row>
    <row r="12" spans="1:5" ht="15" customHeight="1" x14ac:dyDescent="0.25">
      <c r="A12" s="10" t="s">
        <v>10</v>
      </c>
      <c r="B12" s="8">
        <v>479265</v>
      </c>
      <c r="C12" s="8">
        <v>479265</v>
      </c>
      <c r="D12" s="9">
        <f>C12*100/B10</f>
        <v>2.1083113105352185</v>
      </c>
      <c r="E12" s="9">
        <f>C12*100/C8</f>
        <v>0.65421637361876894</v>
      </c>
    </row>
    <row r="13" spans="1:5" x14ac:dyDescent="0.25">
      <c r="A13" s="10" t="s">
        <v>11</v>
      </c>
      <c r="B13" s="8">
        <v>9415897.3000000007</v>
      </c>
      <c r="C13" s="8">
        <v>9415897.3000000007</v>
      </c>
      <c r="D13" s="9">
        <f>C13*100/B11</f>
        <v>36.959562374162573</v>
      </c>
      <c r="E13" s="9">
        <f>C13*100/C8</f>
        <v>12.853085841805177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zoomScaleNormal="100" zoomScaleSheetLayoutView="120" workbookViewId="0">
      <selection activeCell="A2" sqref="A2:E2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20</v>
      </c>
      <c r="B1" s="34"/>
      <c r="C1" s="34"/>
      <c r="D1" s="34"/>
      <c r="E1" s="34"/>
    </row>
    <row r="2" spans="1:5" x14ac:dyDescent="0.25">
      <c r="A2" s="34" t="str">
        <f>МР!A2</f>
        <v xml:space="preserve"> на 01.01.2022</v>
      </c>
      <c r="B2" s="34"/>
      <c r="C2" s="34"/>
      <c r="D2" s="34"/>
      <c r="E2" s="34"/>
    </row>
    <row r="3" spans="1:5" x14ac:dyDescent="0.25">
      <c r="E3" s="32" t="str">
        <f>Емва!E3</f>
        <v>Ед.изм: рубль</v>
      </c>
    </row>
    <row r="4" spans="1:5" s="18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s="21" customFormat="1" x14ac:dyDescent="0.25">
      <c r="A5" s="19" t="s">
        <v>4</v>
      </c>
      <c r="B5" s="20">
        <f>SUM(B6:B7)</f>
        <v>25546081</v>
      </c>
      <c r="C5" s="20">
        <f>SUM(C6:C7)</f>
        <v>25569029.789999999</v>
      </c>
      <c r="D5" s="20">
        <f>C5*100/B5</f>
        <v>100.08983291801196</v>
      </c>
      <c r="E5" s="20">
        <v>100</v>
      </c>
    </row>
    <row r="6" spans="1:5" x14ac:dyDescent="0.25">
      <c r="A6" s="22" t="s">
        <v>0</v>
      </c>
      <c r="B6" s="23">
        <v>23279470</v>
      </c>
      <c r="C6" s="23">
        <v>23302418.789999999</v>
      </c>
      <c r="D6" s="24">
        <f>C6*100/B6</f>
        <v>100.09857952092553</v>
      </c>
      <c r="E6" s="24">
        <f>C6*100/C5</f>
        <v>91.135326531292691</v>
      </c>
    </row>
    <row r="7" spans="1:5" x14ac:dyDescent="0.25">
      <c r="A7" s="22" t="s">
        <v>1</v>
      </c>
      <c r="B7" s="23">
        <v>2266611</v>
      </c>
      <c r="C7" s="23">
        <v>2266611</v>
      </c>
      <c r="D7" s="24">
        <f>C7*100/B7</f>
        <v>100</v>
      </c>
      <c r="E7" s="24">
        <f>C7*100/C5</f>
        <v>8.8646734687073163</v>
      </c>
    </row>
    <row r="8" spans="1:5" s="21" customFormat="1" x14ac:dyDescent="0.25">
      <c r="A8" s="19" t="s">
        <v>12</v>
      </c>
      <c r="B8" s="20">
        <f>SUM(B9:B14)</f>
        <v>30211289.84</v>
      </c>
      <c r="C8" s="20">
        <f>SUM(C9:C14)</f>
        <v>28584470.719999999</v>
      </c>
      <c r="D8" s="20">
        <f>C8*100/B8</f>
        <v>94.615194754624227</v>
      </c>
      <c r="E8" s="20">
        <f>SUM(E9:E14)</f>
        <v>100</v>
      </c>
    </row>
    <row r="9" spans="1:5" x14ac:dyDescent="0.25">
      <c r="A9" s="25" t="s">
        <v>5</v>
      </c>
      <c r="B9" s="23">
        <v>10120654.810000001</v>
      </c>
      <c r="C9" s="23">
        <v>9610662.0099999998</v>
      </c>
      <c r="D9" s="24">
        <f>C9*100/B9</f>
        <v>94.960871509063949</v>
      </c>
      <c r="E9" s="24">
        <f>C9*100/C8</f>
        <v>33.621969439775583</v>
      </c>
    </row>
    <row r="10" spans="1:5" ht="31.5" customHeight="1" x14ac:dyDescent="0.25">
      <c r="A10" s="25" t="s">
        <v>13</v>
      </c>
      <c r="B10" s="23">
        <v>52000</v>
      </c>
      <c r="C10" s="23">
        <v>51700</v>
      </c>
      <c r="D10" s="24">
        <f t="shared" ref="D10:D11" si="0">C10*100/B10</f>
        <v>99.42307692307692</v>
      </c>
      <c r="E10" s="24">
        <f>C10*100/C8</f>
        <v>0.1808674384998373</v>
      </c>
    </row>
    <row r="11" spans="1:5" x14ac:dyDescent="0.25">
      <c r="A11" s="25" t="s">
        <v>6</v>
      </c>
      <c r="B11" s="23">
        <v>1698780</v>
      </c>
      <c r="C11" s="23">
        <v>1525989.4</v>
      </c>
      <c r="D11" s="24">
        <f t="shared" si="0"/>
        <v>89.828547545885868</v>
      </c>
      <c r="E11" s="24">
        <f>C11*100/C8</f>
        <v>5.3385259952786006</v>
      </c>
    </row>
    <row r="12" spans="1:5" x14ac:dyDescent="0.25">
      <c r="A12" s="25" t="s">
        <v>7</v>
      </c>
      <c r="B12" s="23">
        <v>9764491.0299999993</v>
      </c>
      <c r="C12" s="23">
        <v>8820763.0700000003</v>
      </c>
      <c r="D12" s="24">
        <f t="shared" ref="D12:D14" si="1">C12*100/B12</f>
        <v>90.335103416035409</v>
      </c>
      <c r="E12" s="24">
        <f>C12*100/C8</f>
        <v>30.858584566438321</v>
      </c>
    </row>
    <row r="13" spans="1:5" x14ac:dyDescent="0.25">
      <c r="A13" s="25" t="s">
        <v>10</v>
      </c>
      <c r="B13" s="23">
        <v>158750</v>
      </c>
      <c r="C13" s="23">
        <v>158742.24</v>
      </c>
      <c r="D13" s="24">
        <f t="shared" si="1"/>
        <v>99.995111811023619</v>
      </c>
      <c r="E13" s="24">
        <f>C13*100/C8</f>
        <v>0.55534433908174885</v>
      </c>
    </row>
    <row r="14" spans="1:5" x14ac:dyDescent="0.25">
      <c r="A14" s="25" t="s">
        <v>11</v>
      </c>
      <c r="B14" s="23">
        <v>8416614</v>
      </c>
      <c r="C14" s="23">
        <v>8416614</v>
      </c>
      <c r="D14" s="24">
        <f t="shared" si="1"/>
        <v>100</v>
      </c>
      <c r="E14" s="24">
        <f>C14*100/C8</f>
        <v>29.444708220925911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Normal="100" zoomScaleSheetLayoutView="120" workbookViewId="0">
      <selection activeCell="A2" sqref="A2:E2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21</v>
      </c>
      <c r="B1" s="34"/>
      <c r="C1" s="34"/>
      <c r="D1" s="34"/>
      <c r="E1" s="34"/>
    </row>
    <row r="2" spans="1:5" x14ac:dyDescent="0.25">
      <c r="A2" s="34" t="str">
        <f>МР!A2</f>
        <v xml:space="preserve"> на 01.01.2022</v>
      </c>
      <c r="B2" s="34"/>
      <c r="C2" s="34"/>
      <c r="D2" s="34"/>
      <c r="E2" s="34"/>
    </row>
    <row r="3" spans="1:5" x14ac:dyDescent="0.25">
      <c r="E3" s="32" t="str">
        <f>Синдор!E3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9577860.6699999999</v>
      </c>
      <c r="C5" s="20">
        <f>SUM(C6:C7)</f>
        <v>9576374.3399999999</v>
      </c>
      <c r="D5" s="20">
        <f t="shared" ref="D5:D10" si="0">C5*100/B5</f>
        <v>99.984481607623977</v>
      </c>
      <c r="E5" s="20">
        <v>100</v>
      </c>
    </row>
    <row r="6" spans="1:5" x14ac:dyDescent="0.25">
      <c r="A6" s="22" t="s">
        <v>0</v>
      </c>
      <c r="B6" s="23">
        <v>207464</v>
      </c>
      <c r="C6" s="23">
        <v>206322.85</v>
      </c>
      <c r="D6" s="24">
        <f t="shared" si="0"/>
        <v>99.449952762888984</v>
      </c>
      <c r="E6" s="24">
        <f>C6*100/C5</f>
        <v>2.1544985886589725</v>
      </c>
    </row>
    <row r="7" spans="1:5" x14ac:dyDescent="0.25">
      <c r="A7" s="22" t="s">
        <v>1</v>
      </c>
      <c r="B7" s="23">
        <v>9370396.6699999999</v>
      </c>
      <c r="C7" s="23">
        <v>9370051.4900000002</v>
      </c>
      <c r="D7" s="24">
        <f t="shared" si="0"/>
        <v>99.996316271208613</v>
      </c>
      <c r="E7" s="24">
        <f>C7*100/C5</f>
        <v>97.845501411341033</v>
      </c>
    </row>
    <row r="8" spans="1:5" x14ac:dyDescent="0.25">
      <c r="A8" s="19" t="s">
        <v>12</v>
      </c>
      <c r="B8" s="20">
        <f>SUM(B9:B13)</f>
        <v>9634322.4499999993</v>
      </c>
      <c r="C8" s="20">
        <f>SUM(C9:C13)</f>
        <v>9625811.2000000011</v>
      </c>
      <c r="D8" s="20">
        <f t="shared" si="0"/>
        <v>99.911656994623442</v>
      </c>
      <c r="E8" s="20">
        <v>100</v>
      </c>
    </row>
    <row r="9" spans="1:5" x14ac:dyDescent="0.25">
      <c r="A9" s="25" t="s">
        <v>5</v>
      </c>
      <c r="B9" s="23">
        <v>3035130.27</v>
      </c>
      <c r="C9" s="23">
        <v>3027568.08</v>
      </c>
      <c r="D9" s="24">
        <f t="shared" si="0"/>
        <v>99.750844631785768</v>
      </c>
      <c r="E9" s="24">
        <f>C9*100/C8</f>
        <v>31.452601937590462</v>
      </c>
    </row>
    <row r="10" spans="1:5" ht="30.75" customHeight="1" x14ac:dyDescent="0.25">
      <c r="A10" s="25" t="s">
        <v>13</v>
      </c>
      <c r="B10" s="23">
        <v>10800</v>
      </c>
      <c r="C10" s="23">
        <v>10200</v>
      </c>
      <c r="D10" s="24">
        <f t="shared" si="0"/>
        <v>94.444444444444443</v>
      </c>
      <c r="E10" s="24">
        <f>C10*100/C9</f>
        <v>0.33690406724066135</v>
      </c>
    </row>
    <row r="11" spans="1:5" x14ac:dyDescent="0.25">
      <c r="A11" s="25" t="s">
        <v>7</v>
      </c>
      <c r="B11" s="23">
        <v>5839879.1799999997</v>
      </c>
      <c r="C11" s="23">
        <v>5839530.7199999997</v>
      </c>
      <c r="D11" s="24">
        <f t="shared" ref="D11:D13" si="1">C11*100/B11</f>
        <v>99.994033095732647</v>
      </c>
      <c r="E11" s="24">
        <f>C11*100/C8</f>
        <v>60.66533613291729</v>
      </c>
    </row>
    <row r="12" spans="1:5" x14ac:dyDescent="0.25">
      <c r="A12" s="25" t="s">
        <v>10</v>
      </c>
      <c r="B12" s="23">
        <v>78363</v>
      </c>
      <c r="C12" s="23">
        <v>78362.399999999994</v>
      </c>
      <c r="D12" s="24">
        <f t="shared" ref="D12" si="2">C12*100/B12</f>
        <v>99.999234332529369</v>
      </c>
      <c r="E12" s="24">
        <f>C12*100/C9</f>
        <v>2.5882952234058427</v>
      </c>
    </row>
    <row r="13" spans="1:5" x14ac:dyDescent="0.25">
      <c r="A13" s="25" t="s">
        <v>11</v>
      </c>
      <c r="B13" s="23">
        <v>670150</v>
      </c>
      <c r="C13" s="23">
        <v>670150</v>
      </c>
      <c r="D13" s="24">
        <f t="shared" si="1"/>
        <v>100</v>
      </c>
      <c r="E13" s="24">
        <f>C13*100/C8</f>
        <v>6.9620106407239728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zoomScaleNormal="100" zoomScaleSheetLayoutView="120" workbookViewId="0">
      <selection activeCell="A2" sqref="A2:E2"/>
    </sheetView>
  </sheetViews>
  <sheetFormatPr defaultColWidth="9.140625" defaultRowHeight="15.75" x14ac:dyDescent="0.25"/>
  <cols>
    <col min="1" max="1" width="50.140625" style="16" customWidth="1"/>
    <col min="2" max="3" width="20.5703125" style="16" customWidth="1"/>
    <col min="4" max="4" width="16.5703125" style="16" customWidth="1"/>
    <col min="5" max="5" width="16.140625" style="16" customWidth="1"/>
    <col min="6" max="16384" width="9.140625" style="16"/>
  </cols>
  <sheetData>
    <row r="1" spans="1:5" ht="21" customHeight="1" x14ac:dyDescent="0.25">
      <c r="A1" s="34" t="s">
        <v>22</v>
      </c>
      <c r="B1" s="34"/>
      <c r="C1" s="34"/>
      <c r="D1" s="34"/>
      <c r="E1" s="34"/>
    </row>
    <row r="2" spans="1:5" ht="14.25" customHeight="1" x14ac:dyDescent="0.25">
      <c r="A2" s="34" t="str">
        <f>МР!A2</f>
        <v xml:space="preserve"> на 01.01.2022</v>
      </c>
      <c r="B2" s="34"/>
      <c r="C2" s="34"/>
      <c r="D2" s="34"/>
      <c r="E2" s="34"/>
    </row>
    <row r="3" spans="1:5" x14ac:dyDescent="0.25">
      <c r="E3" s="32" t="str">
        <f>МР!E3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6706831.1100000003</v>
      </c>
      <c r="C5" s="20">
        <f>SUM(C6:C7)</f>
        <v>6701710.3100000005</v>
      </c>
      <c r="D5" s="20">
        <f>C5*100/B5</f>
        <v>99.923647995364533</v>
      </c>
      <c r="E5" s="20">
        <f>SUM(E6:E7)</f>
        <v>100</v>
      </c>
    </row>
    <row r="6" spans="1:5" x14ac:dyDescent="0.25">
      <c r="A6" s="22" t="s">
        <v>0</v>
      </c>
      <c r="B6" s="23">
        <v>23486</v>
      </c>
      <c r="C6" s="23">
        <v>23675.200000000001</v>
      </c>
      <c r="D6" s="24">
        <f>C6*100/B6</f>
        <v>100.80558630673593</v>
      </c>
      <c r="E6" s="24">
        <f>C6*100/C5</f>
        <v>0.35327101448525605</v>
      </c>
    </row>
    <row r="7" spans="1:5" x14ac:dyDescent="0.25">
      <c r="A7" s="22" t="s">
        <v>1</v>
      </c>
      <c r="B7" s="23">
        <v>6683345.1100000003</v>
      </c>
      <c r="C7" s="23">
        <v>6678035.1100000003</v>
      </c>
      <c r="D7" s="24">
        <f>C7*100/B7</f>
        <v>99.920548768429526</v>
      </c>
      <c r="E7" s="24">
        <f>C7*100/C5</f>
        <v>99.646728985514741</v>
      </c>
    </row>
    <row r="8" spans="1:5" x14ac:dyDescent="0.25">
      <c r="A8" s="19" t="s">
        <v>12</v>
      </c>
      <c r="B8" s="20">
        <f>SUM(B9:B14)</f>
        <v>6726428.1099999994</v>
      </c>
      <c r="C8" s="20">
        <f>SUM(C9:C14)</f>
        <v>6706921.3899999997</v>
      </c>
      <c r="D8" s="20">
        <f>C8*100/B8</f>
        <v>99.709998833244057</v>
      </c>
      <c r="E8" s="20">
        <f>SUM(E9:E13)</f>
        <v>100.00000000000001</v>
      </c>
    </row>
    <row r="9" spans="1:5" x14ac:dyDescent="0.25">
      <c r="A9" s="25" t="s">
        <v>5</v>
      </c>
      <c r="B9" s="23">
        <v>2081113.14</v>
      </c>
      <c r="C9" s="23">
        <v>2066916.98</v>
      </c>
      <c r="D9" s="24">
        <f>C9*100/B9</f>
        <v>99.317857365505859</v>
      </c>
      <c r="E9" s="24">
        <f>C9*100/C8</f>
        <v>30.817671175955144</v>
      </c>
    </row>
    <row r="10" spans="1:5" ht="31.5" customHeight="1" x14ac:dyDescent="0.25">
      <c r="A10" s="25" t="s">
        <v>13</v>
      </c>
      <c r="B10" s="23">
        <v>17180</v>
      </c>
      <c r="C10" s="23">
        <v>17180</v>
      </c>
      <c r="D10" s="24">
        <f t="shared" ref="D10:D13" si="0">C10*100/B10</f>
        <v>100</v>
      </c>
      <c r="E10" s="24">
        <f>C10*100/C8</f>
        <v>0.25615329300885098</v>
      </c>
    </row>
    <row r="11" spans="1:5" x14ac:dyDescent="0.25">
      <c r="A11" s="25" t="s">
        <v>6</v>
      </c>
      <c r="B11" s="23">
        <v>57368</v>
      </c>
      <c r="C11" s="23">
        <v>52128</v>
      </c>
      <c r="D11" s="24">
        <f t="shared" si="0"/>
        <v>90.865988007251431</v>
      </c>
      <c r="E11" s="24">
        <f>C11*100/C8</f>
        <v>0.77722694167435291</v>
      </c>
    </row>
    <row r="12" spans="1:5" x14ac:dyDescent="0.25">
      <c r="A12" s="25" t="s">
        <v>7</v>
      </c>
      <c r="B12" s="23">
        <v>4232835.97</v>
      </c>
      <c r="C12" s="23">
        <v>4232765.97</v>
      </c>
      <c r="D12" s="24">
        <f t="shared" si="0"/>
        <v>99.998346262399579</v>
      </c>
      <c r="E12" s="24">
        <f>C12*100/C8</f>
        <v>63.110415701472839</v>
      </c>
    </row>
    <row r="13" spans="1:5" x14ac:dyDescent="0.25">
      <c r="A13" s="25" t="s">
        <v>10</v>
      </c>
      <c r="B13" s="23">
        <v>337931</v>
      </c>
      <c r="C13" s="23">
        <v>337930.44</v>
      </c>
      <c r="D13" s="24">
        <f t="shared" si="0"/>
        <v>99.999834285697375</v>
      </c>
      <c r="E13" s="24">
        <f>C13*100/C8</f>
        <v>5.0385328878888203</v>
      </c>
    </row>
    <row r="14" spans="1:5" hidden="1" x14ac:dyDescent="0.25">
      <c r="A14" s="25" t="s">
        <v>11</v>
      </c>
      <c r="B14" s="23"/>
      <c r="C14" s="23"/>
      <c r="D14" s="24" t="e">
        <f t="shared" ref="D14" si="1">C14*100/B14</f>
        <v>#DIV/0!</v>
      </c>
      <c r="E14" s="24">
        <f>C14*100/C9</f>
        <v>0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Normal="100" zoomScaleSheetLayoutView="120" workbookViewId="0">
      <selection activeCell="A2" sqref="A2:E2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7.42578125" style="16" customWidth="1"/>
    <col min="5" max="5" width="17.140625" style="16" customWidth="1"/>
    <col min="6" max="16384" width="9.140625" style="16"/>
  </cols>
  <sheetData>
    <row r="1" spans="1:5" ht="23.25" customHeight="1" x14ac:dyDescent="0.25">
      <c r="A1" s="34" t="s">
        <v>23</v>
      </c>
      <c r="B1" s="34"/>
      <c r="C1" s="34"/>
      <c r="D1" s="34"/>
      <c r="E1" s="34"/>
    </row>
    <row r="2" spans="1:5" x14ac:dyDescent="0.25">
      <c r="A2" s="34" t="str">
        <f>МР!A2</f>
        <v xml:space="preserve"> на 01.01.2022</v>
      </c>
      <c r="B2" s="34"/>
      <c r="C2" s="34"/>
      <c r="D2" s="34"/>
      <c r="E2" s="34"/>
    </row>
    <row r="3" spans="1:5" x14ac:dyDescent="0.25">
      <c r="E3" s="32" t="str">
        <f>Мещура!E3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7">
        <f>SUM(B6:B7)</f>
        <v>8088678.1699999999</v>
      </c>
      <c r="C5" s="27">
        <f>SUM(C6:C7)</f>
        <v>4161283.85</v>
      </c>
      <c r="D5" s="27">
        <f>C5*100/B5</f>
        <v>51.445783384406802</v>
      </c>
      <c r="E5" s="27">
        <f>SUM(E6:E7)</f>
        <v>100</v>
      </c>
    </row>
    <row r="6" spans="1:5" x14ac:dyDescent="0.25">
      <c r="A6" s="22" t="s">
        <v>0</v>
      </c>
      <c r="B6" s="23">
        <v>515600</v>
      </c>
      <c r="C6" s="23">
        <v>548656.52</v>
      </c>
      <c r="D6" s="28">
        <f>C6*100/B6</f>
        <v>106.41127230411172</v>
      </c>
      <c r="E6" s="28">
        <f>C6*100/C5</f>
        <v>13.184789593240557</v>
      </c>
    </row>
    <row r="7" spans="1:5" x14ac:dyDescent="0.25">
      <c r="A7" s="22" t="s">
        <v>1</v>
      </c>
      <c r="B7" s="23">
        <v>7573078.1699999999</v>
      </c>
      <c r="C7" s="23">
        <v>3612627.33</v>
      </c>
      <c r="D7" s="28">
        <f>C7*100/B7</f>
        <v>47.703552622909214</v>
      </c>
      <c r="E7" s="28">
        <f>C7*100/C5</f>
        <v>86.815210406759448</v>
      </c>
    </row>
    <row r="8" spans="1:5" x14ac:dyDescent="0.25">
      <c r="A8" s="19" t="s">
        <v>12</v>
      </c>
      <c r="B8" s="27">
        <f>SUM(B9:B13)</f>
        <v>8182794.1400000006</v>
      </c>
      <c r="C8" s="27">
        <f>SUM(C9:C13)</f>
        <v>6070672.0899999999</v>
      </c>
      <c r="D8" s="27">
        <f>C8*100/B8</f>
        <v>74.18825386703422</v>
      </c>
      <c r="E8" s="27">
        <f>SUM(E9:E13)</f>
        <v>100</v>
      </c>
    </row>
    <row r="9" spans="1:5" x14ac:dyDescent="0.25">
      <c r="A9" s="25" t="s">
        <v>5</v>
      </c>
      <c r="B9" s="23">
        <v>3263846.37</v>
      </c>
      <c r="C9" s="23">
        <v>3178498.73</v>
      </c>
      <c r="D9" s="28">
        <f>C9*100/B9</f>
        <v>97.385059517982157</v>
      </c>
      <c r="E9" s="28">
        <f>C9*100/C8</f>
        <v>52.358267468207131</v>
      </c>
    </row>
    <row r="10" spans="1:5" ht="32.25" customHeight="1" x14ac:dyDescent="0.25">
      <c r="A10" s="25" t="s">
        <v>13</v>
      </c>
      <c r="B10" s="23">
        <v>10800</v>
      </c>
      <c r="C10" s="23">
        <v>10800</v>
      </c>
      <c r="D10" s="28">
        <f t="shared" ref="D10:D13" si="0">C10*100/B10</f>
        <v>100</v>
      </c>
      <c r="E10" s="28">
        <f>C10*100/C8</f>
        <v>0.17790451930010273</v>
      </c>
    </row>
    <row r="11" spans="1:5" x14ac:dyDescent="0.25">
      <c r="A11" s="25" t="s">
        <v>7</v>
      </c>
      <c r="B11" s="23">
        <v>3314732.77</v>
      </c>
      <c r="C11" s="23">
        <v>1287958.3999999999</v>
      </c>
      <c r="D11" s="28">
        <f t="shared" si="0"/>
        <v>38.855572662045994</v>
      </c>
      <c r="E11" s="28">
        <f>C11*100/C8</f>
        <v>21.216075928752723</v>
      </c>
    </row>
    <row r="12" spans="1:5" ht="17.25" customHeight="1" x14ac:dyDescent="0.25">
      <c r="A12" s="25" t="s">
        <v>9</v>
      </c>
      <c r="B12" s="23">
        <v>1350300</v>
      </c>
      <c r="C12" s="23">
        <v>1350300</v>
      </c>
      <c r="D12" s="28">
        <f t="shared" si="0"/>
        <v>100</v>
      </c>
      <c r="E12" s="28">
        <f>C12*100/C8</f>
        <v>22.243006704715622</v>
      </c>
    </row>
    <row r="13" spans="1:5" x14ac:dyDescent="0.25">
      <c r="A13" s="25" t="s">
        <v>10</v>
      </c>
      <c r="B13" s="23">
        <v>243115</v>
      </c>
      <c r="C13" s="23">
        <v>243114.96</v>
      </c>
      <c r="D13" s="28">
        <f t="shared" si="0"/>
        <v>99.999983546881111</v>
      </c>
      <c r="E13" s="28">
        <f>C13*100/C8</f>
        <v>4.004745379024417</v>
      </c>
    </row>
  </sheetData>
  <mergeCells count="2">
    <mergeCell ref="A1:E1"/>
    <mergeCell ref="A2:E2"/>
  </mergeCells>
  <pageMargins left="0.7" right="0.7" top="0.75" bottom="0.75" header="0.3" footer="0.3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Normal="100" zoomScaleSheetLayoutView="120" workbookViewId="0">
      <selection activeCell="A2" sqref="A2:E2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24</v>
      </c>
      <c r="B1" s="34"/>
      <c r="C1" s="34"/>
      <c r="D1" s="34"/>
      <c r="E1" s="34"/>
    </row>
    <row r="2" spans="1:5" x14ac:dyDescent="0.25">
      <c r="A2" s="34" t="str">
        <f>МР!A2</f>
        <v xml:space="preserve"> на 01.01.2022</v>
      </c>
      <c r="B2" s="34"/>
      <c r="C2" s="34"/>
      <c r="D2" s="34"/>
      <c r="E2" s="34"/>
    </row>
    <row r="3" spans="1:5" x14ac:dyDescent="0.25">
      <c r="E3" s="32" t="str">
        <f>Серёгово!E3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9166218.8200000003</v>
      </c>
      <c r="C5" s="20">
        <f>SUM(C6:C7)</f>
        <v>8013207.1299999999</v>
      </c>
      <c r="D5" s="20">
        <f>C5*100/B5</f>
        <v>87.421076098639332</v>
      </c>
      <c r="E5" s="20">
        <f>SUM(E6:E7)</f>
        <v>100</v>
      </c>
    </row>
    <row r="6" spans="1:5" x14ac:dyDescent="0.25">
      <c r="A6" s="22" t="s">
        <v>0</v>
      </c>
      <c r="B6" s="23">
        <v>225300</v>
      </c>
      <c r="C6" s="23">
        <v>220239.79</v>
      </c>
      <c r="D6" s="24">
        <f>C6*100/B6</f>
        <v>97.754012427873946</v>
      </c>
      <c r="E6" s="24">
        <f>C6*100/C5</f>
        <v>2.748459966490346</v>
      </c>
    </row>
    <row r="7" spans="1:5" x14ac:dyDescent="0.25">
      <c r="A7" s="22" t="s">
        <v>1</v>
      </c>
      <c r="B7" s="23">
        <v>8940918.8200000003</v>
      </c>
      <c r="C7" s="23">
        <v>7792967.3399999999</v>
      </c>
      <c r="D7" s="24">
        <f>C7*100/B7</f>
        <v>87.160698994021288</v>
      </c>
      <c r="E7" s="24">
        <f>C7*100/C5</f>
        <v>97.251540033509656</v>
      </c>
    </row>
    <row r="8" spans="1:5" x14ac:dyDescent="0.25">
      <c r="A8" s="19" t="s">
        <v>12</v>
      </c>
      <c r="B8" s="20">
        <f>SUM(B9:B13)</f>
        <v>9245037.4600000009</v>
      </c>
      <c r="C8" s="20">
        <f>SUM(C9:C13)</f>
        <v>7822970.8599999994</v>
      </c>
      <c r="D8" s="20">
        <f>C8*100/B8</f>
        <v>84.618054754750545</v>
      </c>
      <c r="E8" s="20">
        <f>SUM(E9:E13)</f>
        <v>100</v>
      </c>
    </row>
    <row r="9" spans="1:5" x14ac:dyDescent="0.25">
      <c r="A9" s="25" t="s">
        <v>5</v>
      </c>
      <c r="B9" s="23">
        <v>4631378.33</v>
      </c>
      <c r="C9" s="23">
        <v>4359427.51</v>
      </c>
      <c r="D9" s="24">
        <f>C9*100/B9</f>
        <v>94.128080225309517</v>
      </c>
      <c r="E9" s="24">
        <f>C9*100/C8</f>
        <v>55.725984258619626</v>
      </c>
    </row>
    <row r="10" spans="1:5" ht="30.75" customHeight="1" x14ac:dyDescent="0.25">
      <c r="A10" s="25" t="s">
        <v>13</v>
      </c>
      <c r="B10" s="23">
        <v>17800</v>
      </c>
      <c r="C10" s="23">
        <v>17760</v>
      </c>
      <c r="D10" s="24">
        <f t="shared" ref="D10:D13" si="0">C10*100/B10</f>
        <v>99.775280898876403</v>
      </c>
      <c r="E10" s="24">
        <f>C10*100/C8</f>
        <v>0.22702372689139738</v>
      </c>
    </row>
    <row r="11" spans="1:5" ht="18.75" customHeight="1" x14ac:dyDescent="0.25">
      <c r="A11" s="25" t="s">
        <v>6</v>
      </c>
      <c r="B11" s="23">
        <v>669317</v>
      </c>
      <c r="C11" s="23">
        <v>669317</v>
      </c>
      <c r="D11" s="24">
        <f t="shared" si="0"/>
        <v>100</v>
      </c>
      <c r="E11" s="24">
        <f>C11*100/C8</f>
        <v>8.5557905299419712</v>
      </c>
    </row>
    <row r="12" spans="1:5" x14ac:dyDescent="0.25">
      <c r="A12" s="25" t="s">
        <v>7</v>
      </c>
      <c r="B12" s="23">
        <v>3006427.13</v>
      </c>
      <c r="C12" s="23">
        <v>1856352.19</v>
      </c>
      <c r="D12" s="24">
        <f t="shared" si="0"/>
        <v>61.746122880417197</v>
      </c>
      <c r="E12" s="24">
        <f>C12*100/C8</f>
        <v>23.729504087658075</v>
      </c>
    </row>
    <row r="13" spans="1:5" ht="19.5" customHeight="1" x14ac:dyDescent="0.25">
      <c r="A13" s="25" t="s">
        <v>10</v>
      </c>
      <c r="B13" s="23">
        <v>920115</v>
      </c>
      <c r="C13" s="23">
        <v>920114.16</v>
      </c>
      <c r="D13" s="24">
        <f t="shared" si="0"/>
        <v>99.999908707063796</v>
      </c>
      <c r="E13" s="24">
        <f>C13*100/C8</f>
        <v>11.761697396888938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Normal="100" zoomScaleSheetLayoutView="120" workbookViewId="0">
      <selection activeCell="A2" sqref="A2:E2"/>
    </sheetView>
  </sheetViews>
  <sheetFormatPr defaultColWidth="9.140625" defaultRowHeight="15.75" x14ac:dyDescent="0.25"/>
  <cols>
    <col min="1" max="1" width="50.140625" style="16" customWidth="1"/>
    <col min="2" max="2" width="20.85546875" style="16" customWidth="1"/>
    <col min="3" max="3" width="19.42578125" style="16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25</v>
      </c>
      <c r="B1" s="34"/>
      <c r="C1" s="34"/>
      <c r="D1" s="34"/>
      <c r="E1" s="34"/>
    </row>
    <row r="2" spans="1:5" x14ac:dyDescent="0.25">
      <c r="A2" s="34" t="str">
        <f>МР!A2</f>
        <v xml:space="preserve"> на 01.01.2022</v>
      </c>
      <c r="B2" s="34"/>
      <c r="C2" s="34"/>
      <c r="D2" s="34"/>
      <c r="E2" s="34"/>
    </row>
    <row r="3" spans="1:5" x14ac:dyDescent="0.25">
      <c r="E3" s="32" t="str">
        <f>Тракт!E3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5148432.2299999995</v>
      </c>
      <c r="C5" s="20">
        <f>SUM(C6:C7)</f>
        <v>5158408.62</v>
      </c>
      <c r="D5" s="20">
        <f t="shared" ref="D5:D13" si="0">C5*100/B5</f>
        <v>100.19377530001984</v>
      </c>
      <c r="E5" s="20">
        <f>SUM(E6:E7)</f>
        <v>100</v>
      </c>
    </row>
    <row r="6" spans="1:5" x14ac:dyDescent="0.25">
      <c r="A6" s="22" t="s">
        <v>0</v>
      </c>
      <c r="B6" s="23">
        <v>82604.800000000003</v>
      </c>
      <c r="C6" s="23">
        <v>92581.19</v>
      </c>
      <c r="D6" s="24">
        <f t="shared" si="0"/>
        <v>112.07725216936545</v>
      </c>
      <c r="E6" s="24">
        <f>C6*100/C5</f>
        <v>1.7947626258425413</v>
      </c>
    </row>
    <row r="7" spans="1:5" x14ac:dyDescent="0.25">
      <c r="A7" s="22" t="s">
        <v>1</v>
      </c>
      <c r="B7" s="23">
        <v>5065827.43</v>
      </c>
      <c r="C7" s="23">
        <v>5065827.43</v>
      </c>
      <c r="D7" s="24">
        <f t="shared" si="0"/>
        <v>100</v>
      </c>
      <c r="E7" s="24">
        <f>C7*100/C5</f>
        <v>98.205237374157463</v>
      </c>
    </row>
    <row r="8" spans="1:5" x14ac:dyDescent="0.25">
      <c r="A8" s="19" t="s">
        <v>12</v>
      </c>
      <c r="B8" s="20">
        <f>SUM(B9:B13)</f>
        <v>5225983.2300000004</v>
      </c>
      <c r="C8" s="20">
        <f>SUM(C9:C13)</f>
        <v>5202095.5599999996</v>
      </c>
      <c r="D8" s="20">
        <f t="shared" si="0"/>
        <v>99.542905728000179</v>
      </c>
      <c r="E8" s="20">
        <f>SUM(E9:E13)</f>
        <v>100.00000000000001</v>
      </c>
    </row>
    <row r="9" spans="1:5" x14ac:dyDescent="0.25">
      <c r="A9" s="25" t="s">
        <v>5</v>
      </c>
      <c r="B9" s="23">
        <v>2966239.43</v>
      </c>
      <c r="C9" s="23">
        <v>2959216.56</v>
      </c>
      <c r="D9" s="24">
        <f t="shared" si="0"/>
        <v>99.76323994857016</v>
      </c>
      <c r="E9" s="24">
        <f>C9*100/C8</f>
        <v>56.885086516942032</v>
      </c>
    </row>
    <row r="10" spans="1:5" ht="32.25" customHeight="1" x14ac:dyDescent="0.25">
      <c r="A10" s="25" t="s">
        <v>13</v>
      </c>
      <c r="B10" s="23">
        <v>15300</v>
      </c>
      <c r="C10" s="23">
        <v>14400</v>
      </c>
      <c r="D10" s="24">
        <f t="shared" si="0"/>
        <v>94.117647058823536</v>
      </c>
      <c r="E10" s="24">
        <f>C10*100/C8</f>
        <v>0.27681152400822107</v>
      </c>
    </row>
    <row r="11" spans="1:5" x14ac:dyDescent="0.25">
      <c r="A11" s="25" t="s">
        <v>6</v>
      </c>
      <c r="B11" s="23">
        <v>689372</v>
      </c>
      <c r="C11" s="23">
        <v>683972</v>
      </c>
      <c r="D11" s="24">
        <f t="shared" si="0"/>
        <v>99.216678368137963</v>
      </c>
      <c r="E11" s="24">
        <f>C11*100/C8</f>
        <v>13.148009145760485</v>
      </c>
    </row>
    <row r="12" spans="1:5" ht="21" customHeight="1" x14ac:dyDescent="0.25">
      <c r="A12" s="25" t="s">
        <v>7</v>
      </c>
      <c r="B12" s="23">
        <v>1177503.8</v>
      </c>
      <c r="C12" s="23">
        <v>1166939.53</v>
      </c>
      <c r="D12" s="24">
        <f t="shared" si="0"/>
        <v>99.10282497602131</v>
      </c>
      <c r="E12" s="24">
        <f>C12*100/C8</f>
        <v>22.432104841995638</v>
      </c>
    </row>
    <row r="13" spans="1:5" ht="19.5" customHeight="1" x14ac:dyDescent="0.25">
      <c r="A13" s="25" t="s">
        <v>10</v>
      </c>
      <c r="B13" s="23">
        <v>377568</v>
      </c>
      <c r="C13" s="23">
        <v>377567.47</v>
      </c>
      <c r="D13" s="24">
        <f t="shared" si="0"/>
        <v>99.999859627934569</v>
      </c>
      <c r="E13" s="24">
        <f>C13*100/C8</f>
        <v>7.2579879712936304</v>
      </c>
    </row>
  </sheetData>
  <mergeCells count="2">
    <mergeCell ref="A1:E1"/>
    <mergeCell ref="A2:E2"/>
  </mergeCells>
  <pageMargins left="0.7" right="0.7" top="0.75" bottom="0.75" header="0.3" footer="0.3"/>
  <pageSetup paperSize="9" scale="7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2"/>
  <sheetViews>
    <sheetView zoomScaleNormal="100" zoomScaleSheetLayoutView="120" workbookViewId="0">
      <selection activeCell="A2" sqref="A2:E2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27</v>
      </c>
      <c r="B1" s="34"/>
      <c r="C1" s="34"/>
      <c r="D1" s="34"/>
      <c r="E1" s="34"/>
    </row>
    <row r="2" spans="1:5" x14ac:dyDescent="0.25">
      <c r="A2" s="34" t="str">
        <f>МР!A2</f>
        <v xml:space="preserve"> на 01.01.2022</v>
      </c>
      <c r="B2" s="34"/>
      <c r="C2" s="34"/>
      <c r="D2" s="34"/>
      <c r="E2" s="34"/>
    </row>
    <row r="3" spans="1:5" x14ac:dyDescent="0.25">
      <c r="E3" s="32" t="str">
        <f>Туръя!E3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11049405.719999999</v>
      </c>
      <c r="C5" s="20">
        <f>SUM(C6:C7)</f>
        <v>11058691.25</v>
      </c>
      <c r="D5" s="20">
        <f>C5*100/B5</f>
        <v>100.08403646526612</v>
      </c>
      <c r="E5" s="20">
        <f>SUM(E6:E7)</f>
        <v>100</v>
      </c>
    </row>
    <row r="6" spans="1:5" x14ac:dyDescent="0.25">
      <c r="A6" s="22" t="s">
        <v>0</v>
      </c>
      <c r="B6" s="23">
        <v>3332075</v>
      </c>
      <c r="C6" s="23">
        <v>3341360.53</v>
      </c>
      <c r="D6" s="24">
        <f>C6*100/B6</f>
        <v>100.27867109833963</v>
      </c>
      <c r="E6" s="24">
        <f>C6*100/C5</f>
        <v>30.214791736770842</v>
      </c>
    </row>
    <row r="7" spans="1:5" x14ac:dyDescent="0.25">
      <c r="A7" s="22" t="s">
        <v>1</v>
      </c>
      <c r="B7" s="23">
        <v>7717330.7199999997</v>
      </c>
      <c r="C7" s="23">
        <v>7717330.7199999997</v>
      </c>
      <c r="D7" s="24">
        <f>C7*100/B7</f>
        <v>100</v>
      </c>
      <c r="E7" s="24">
        <f>C7*100/C5</f>
        <v>69.785208263229165</v>
      </c>
    </row>
    <row r="8" spans="1:5" x14ac:dyDescent="0.25">
      <c r="A8" s="19" t="s">
        <v>12</v>
      </c>
      <c r="B8" s="20">
        <f>SUM(B9:B12)</f>
        <v>11108815.369999999</v>
      </c>
      <c r="C8" s="20">
        <f>SUM(C9:C12)</f>
        <v>11095180.98</v>
      </c>
      <c r="D8" s="20">
        <f>C8*100/B8</f>
        <v>99.877265130926389</v>
      </c>
      <c r="E8" s="20">
        <f>SUM(E9:E12)</f>
        <v>100</v>
      </c>
    </row>
    <row r="9" spans="1:5" x14ac:dyDescent="0.25">
      <c r="A9" s="25" t="s">
        <v>5</v>
      </c>
      <c r="B9" s="23">
        <v>4282785.0199999996</v>
      </c>
      <c r="C9" s="23">
        <v>4269150.63</v>
      </c>
      <c r="D9" s="24">
        <f>C9*100/B9</f>
        <v>99.681646640297643</v>
      </c>
      <c r="E9" s="24">
        <f>C9*100/C8</f>
        <v>38.477521346389068</v>
      </c>
    </row>
    <row r="10" spans="1:5" ht="32.25" customHeight="1" x14ac:dyDescent="0.25">
      <c r="A10" s="25" t="s">
        <v>13</v>
      </c>
      <c r="B10" s="23">
        <v>112000</v>
      </c>
      <c r="C10" s="23">
        <v>112000</v>
      </c>
      <c r="D10" s="24">
        <f t="shared" ref="D10:D12" si="0">C10*100/B10</f>
        <v>100</v>
      </c>
      <c r="E10" s="24">
        <f>C10*100/C8</f>
        <v>1.0094472564430399</v>
      </c>
    </row>
    <row r="11" spans="1:5" x14ac:dyDescent="0.25">
      <c r="A11" s="25" t="s">
        <v>6</v>
      </c>
      <c r="B11" s="23">
        <v>1346834</v>
      </c>
      <c r="C11" s="23">
        <v>1346834</v>
      </c>
      <c r="D11" s="24">
        <f t="shared" si="0"/>
        <v>100</v>
      </c>
      <c r="E11" s="24">
        <f>C11*100/C8</f>
        <v>12.138909698073261</v>
      </c>
    </row>
    <row r="12" spans="1:5" x14ac:dyDescent="0.25">
      <c r="A12" s="25" t="s">
        <v>7</v>
      </c>
      <c r="B12" s="23">
        <v>5367196.3499999996</v>
      </c>
      <c r="C12" s="23">
        <v>5367196.3499999996</v>
      </c>
      <c r="D12" s="24">
        <f t="shared" si="0"/>
        <v>100</v>
      </c>
      <c r="E12" s="24">
        <f>C12*100/C8</f>
        <v>48.374121699094623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Sazonenko</cp:lastModifiedBy>
  <cp:lastPrinted>2020-07-10T06:38:52Z</cp:lastPrinted>
  <dcterms:created xsi:type="dcterms:W3CDTF">2017-08-31T10:49:57Z</dcterms:created>
  <dcterms:modified xsi:type="dcterms:W3CDTF">2022-01-20T09:11:26Z</dcterms:modified>
</cp:coreProperties>
</file>