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75" yWindow="-300" windowWidth="23250" windowHeight="11505"/>
  </bookViews>
  <sheets>
    <sheet name="МР 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definedNames>
    <definedName name="APPT" localSheetId="0">'МР '!#REF!</definedName>
    <definedName name="FIO" localSheetId="0">'МР '!#REF!</definedName>
    <definedName name="LAST_CELL" localSheetId="0">'МР '!$I$40</definedName>
    <definedName name="SIGN" localSheetId="0">'МР '!$A$16:$G$16</definedName>
  </definedNames>
  <calcPr calcId="145621"/>
</workbook>
</file>

<file path=xl/calcChain.xml><?xml version="1.0" encoding="utf-8"?>
<calcChain xmlns="http://schemas.openxmlformats.org/spreadsheetml/2006/main">
  <c r="G2" i="2" l="1"/>
  <c r="E5" i="9" l="1"/>
  <c r="E6" i="9"/>
  <c r="E7" i="9"/>
  <c r="E8" i="9"/>
  <c r="E10" i="9"/>
  <c r="E11" i="9"/>
  <c r="E12" i="9"/>
  <c r="E14" i="9"/>
  <c r="E15" i="9"/>
  <c r="E16" i="9"/>
  <c r="E4" i="9"/>
  <c r="E4" i="7"/>
  <c r="C17" i="7"/>
  <c r="G6" i="1" l="1"/>
  <c r="G8" i="1"/>
  <c r="G9" i="1"/>
  <c r="G11" i="1"/>
  <c r="G16" i="1"/>
  <c r="G17" i="1"/>
  <c r="G19" i="1"/>
  <c r="G23" i="1"/>
  <c r="G24" i="1"/>
  <c r="G25" i="1"/>
  <c r="G27" i="1"/>
  <c r="G28" i="1"/>
  <c r="G29" i="1"/>
  <c r="G30" i="1"/>
  <c r="G31" i="1"/>
  <c r="G32" i="1"/>
  <c r="G35" i="1"/>
  <c r="G36" i="1"/>
  <c r="G37" i="1"/>
  <c r="E6" i="1"/>
  <c r="E7" i="1"/>
  <c r="E8" i="1"/>
  <c r="E10" i="1"/>
  <c r="E11" i="1"/>
  <c r="E13" i="1"/>
  <c r="E14" i="1"/>
  <c r="E15" i="1"/>
  <c r="E16" i="1"/>
  <c r="E17" i="1"/>
  <c r="E18" i="1"/>
  <c r="E19" i="1"/>
  <c r="E20" i="1"/>
  <c r="E21" i="1"/>
  <c r="E23" i="1"/>
  <c r="E24" i="1"/>
  <c r="E25" i="1"/>
  <c r="E26" i="1"/>
  <c r="E27" i="1"/>
  <c r="E28" i="1"/>
  <c r="E29" i="1"/>
  <c r="E30" i="1"/>
  <c r="E31" i="1"/>
  <c r="E32" i="1"/>
  <c r="E33" i="1"/>
  <c r="E35" i="1"/>
  <c r="E36" i="1"/>
  <c r="E37" i="1"/>
  <c r="G6" i="2"/>
  <c r="G8" i="2"/>
  <c r="G12" i="2"/>
  <c r="G13" i="2"/>
  <c r="G15" i="2"/>
  <c r="G16" i="2"/>
  <c r="G17" i="2"/>
  <c r="G20" i="2"/>
  <c r="G22" i="2"/>
  <c r="G24" i="2"/>
  <c r="E7" i="2"/>
  <c r="E8" i="2"/>
  <c r="E10" i="2"/>
  <c r="E12" i="2"/>
  <c r="E13" i="2"/>
  <c r="E15" i="2"/>
  <c r="E16" i="2"/>
  <c r="E17" i="2"/>
  <c r="E20" i="2"/>
  <c r="E23" i="2"/>
  <c r="C24" i="2"/>
  <c r="E6" i="7"/>
  <c r="E7" i="7"/>
  <c r="E8" i="7"/>
  <c r="E10" i="7"/>
  <c r="E11" i="7"/>
  <c r="E12" i="7"/>
  <c r="E13" i="7"/>
  <c r="E15" i="7"/>
  <c r="E16" i="7"/>
  <c r="E6" i="6"/>
  <c r="E8" i="6"/>
  <c r="E9" i="6"/>
  <c r="E10" i="6"/>
  <c r="E11" i="6"/>
  <c r="E12" i="6"/>
  <c r="E13" i="6"/>
  <c r="E15" i="6"/>
  <c r="G6" i="6"/>
  <c r="G7" i="6"/>
  <c r="G9" i="6"/>
  <c r="G13" i="6"/>
  <c r="G14" i="6"/>
  <c r="G6" i="8"/>
  <c r="G7" i="8"/>
  <c r="G9" i="8"/>
  <c r="G10" i="8"/>
  <c r="G11" i="8"/>
  <c r="G13" i="8"/>
  <c r="G14" i="8"/>
  <c r="E8" i="10"/>
  <c r="E9" i="10"/>
  <c r="E10" i="10"/>
  <c r="E11" i="10"/>
  <c r="E12" i="10"/>
  <c r="E13" i="10"/>
  <c r="E14" i="10"/>
  <c r="E15" i="10"/>
  <c r="G6" i="10"/>
  <c r="G7" i="10"/>
  <c r="G9" i="10"/>
  <c r="G10" i="10"/>
  <c r="G12" i="10"/>
  <c r="G14" i="10"/>
  <c r="G12" i="9"/>
  <c r="G13" i="9"/>
  <c r="G14" i="9"/>
  <c r="G15" i="9"/>
  <c r="G9" i="9"/>
  <c r="G16" i="7"/>
  <c r="E9" i="3"/>
  <c r="E11" i="3"/>
  <c r="E12" i="3"/>
  <c r="E13" i="3"/>
  <c r="G12" i="3"/>
  <c r="G13" i="3"/>
  <c r="G14" i="3"/>
  <c r="G15" i="3"/>
  <c r="G16" i="3"/>
  <c r="G17" i="3"/>
  <c r="G18" i="3"/>
  <c r="G11" i="3"/>
  <c r="G8" i="3"/>
  <c r="D16" i="9" l="1"/>
  <c r="C16" i="9"/>
  <c r="G13" i="11"/>
  <c r="E10" i="11"/>
  <c r="G16" i="11"/>
  <c r="E11" i="11"/>
  <c r="E12" i="11"/>
  <c r="E13" i="11"/>
  <c r="E14" i="11"/>
  <c r="E16" i="11"/>
  <c r="G15" i="10" l="1"/>
  <c r="G4" i="1"/>
  <c r="G5" i="2"/>
  <c r="G7" i="3"/>
  <c r="G14" i="7"/>
  <c r="G13" i="7"/>
  <c r="G12" i="7"/>
  <c r="G9" i="7"/>
  <c r="G8" i="7"/>
  <c r="F38" i="1"/>
  <c r="F16" i="6" l="1"/>
  <c r="D16" i="6"/>
  <c r="E9" i="5"/>
  <c r="G16" i="6" l="1"/>
  <c r="F24" i="2"/>
  <c r="C16" i="6" l="1"/>
  <c r="G4" i="2" l="1"/>
  <c r="D38" i="1" l="1"/>
  <c r="G38" i="1" s="1"/>
  <c r="C38" i="1"/>
  <c r="E4" i="1"/>
  <c r="E13" i="5" l="1"/>
  <c r="G5" i="8" l="1"/>
  <c r="E14" i="8"/>
  <c r="E13" i="8"/>
  <c r="E12" i="8"/>
  <c r="E11" i="8"/>
  <c r="E10" i="8"/>
  <c r="E9" i="8"/>
  <c r="E8" i="8"/>
  <c r="E7" i="8"/>
  <c r="E6" i="8"/>
  <c r="E5" i="8"/>
  <c r="G5" i="6"/>
  <c r="G4" i="6"/>
  <c r="E5" i="6"/>
  <c r="E5" i="5"/>
  <c r="E6" i="5"/>
  <c r="E7" i="5"/>
  <c r="E8" i="5"/>
  <c r="E10" i="5"/>
  <c r="E11" i="5"/>
  <c r="E12" i="5"/>
  <c r="E14" i="5"/>
  <c r="G5" i="5"/>
  <c r="G8" i="5"/>
  <c r="G10" i="5"/>
  <c r="G12" i="5"/>
  <c r="G14" i="5"/>
  <c r="E18" i="3"/>
  <c r="E17" i="3"/>
  <c r="E16" i="3"/>
  <c r="E15" i="3"/>
  <c r="E14" i="3"/>
  <c r="E8" i="3"/>
  <c r="E7" i="3"/>
  <c r="E6" i="3"/>
  <c r="E5" i="3"/>
  <c r="E5" i="2" l="1"/>
  <c r="D24" i="2"/>
  <c r="G4" i="11" l="1"/>
  <c r="E5" i="1" l="1"/>
  <c r="E38" i="1" l="1"/>
  <c r="D15" i="5" l="1"/>
  <c r="C15" i="5"/>
  <c r="G5" i="11" l="1"/>
  <c r="G8" i="11"/>
  <c r="G9" i="11"/>
  <c r="G15" i="11"/>
  <c r="G8" i="9"/>
  <c r="F15" i="5"/>
  <c r="G15" i="5" s="1"/>
  <c r="F19" i="3"/>
  <c r="D17" i="11"/>
  <c r="C17" i="11"/>
  <c r="D16" i="10"/>
  <c r="C16" i="10"/>
  <c r="D15" i="8"/>
  <c r="C15" i="8"/>
  <c r="D17" i="7"/>
  <c r="D19" i="3"/>
  <c r="C19" i="3"/>
  <c r="G5" i="1"/>
  <c r="G19" i="3" l="1"/>
  <c r="F17" i="11"/>
  <c r="G17" i="11" s="1"/>
  <c r="G5" i="10"/>
  <c r="F16" i="10"/>
  <c r="G16" i="10" s="1"/>
  <c r="G4" i="10"/>
  <c r="G5" i="9"/>
  <c r="F16" i="9"/>
  <c r="G16" i="9" s="1"/>
  <c r="G4" i="9"/>
  <c r="F15" i="8"/>
  <c r="G4" i="8"/>
  <c r="G5" i="7"/>
  <c r="F17" i="7"/>
  <c r="G17" i="7" s="1"/>
  <c r="G4" i="7"/>
  <c r="G4" i="5"/>
  <c r="G4" i="3"/>
  <c r="G15" i="8" l="1"/>
  <c r="E17" i="11"/>
  <c r="E15" i="11"/>
  <c r="E8" i="11"/>
  <c r="E7" i="11"/>
  <c r="E6" i="11"/>
  <c r="E5" i="11"/>
  <c r="E4" i="11"/>
  <c r="E16" i="10"/>
  <c r="E6" i="10"/>
  <c r="E5" i="10"/>
  <c r="E4" i="10"/>
  <c r="E15" i="8"/>
  <c r="E4" i="8"/>
  <c r="E17" i="7"/>
  <c r="E5" i="7"/>
  <c r="E16" i="6"/>
  <c r="E4" i="6"/>
  <c r="E15" i="5"/>
  <c r="E4" i="5"/>
  <c r="E19" i="3"/>
  <c r="E4" i="3"/>
  <c r="E24" i="2"/>
  <c r="E4" i="2"/>
</calcChain>
</file>

<file path=xl/sharedStrings.xml><?xml version="1.0" encoding="utf-8"?>
<sst xmlns="http://schemas.openxmlformats.org/spreadsheetml/2006/main" count="477" uniqueCount="105">
  <si>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</si>
  <si>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</si>
  <si>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</si>
  <si>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</si>
  <si>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01 11</t>
  </si>
  <si>
    <t>Резервные фонды</t>
  </si>
  <si>
    <t>01 13</t>
  </si>
  <si>
    <t>Другие общегосударственные вопросы</t>
  </si>
  <si>
    <t>02 03</t>
  </si>
  <si>
    <t>Мобилизационная и вневойсковая подготовка</t>
  </si>
  <si>
    <t>04 01</t>
  </si>
  <si>
    <t>Общеэкономические вопросы</t>
  </si>
  <si>
    <t>04 05</t>
  </si>
  <si>
    <t>Сельское хозяйство и рыболовство</t>
  </si>
  <si>
    <t>04 07</t>
  </si>
  <si>
    <t>Лесное хозяйство</t>
  </si>
  <si>
    <t>04 08</t>
  </si>
  <si>
    <t>Транспорт</t>
  </si>
  <si>
    <t>04 09</t>
  </si>
  <si>
    <t>Дорожное хозяйство (дорожные фонды)</t>
  </si>
  <si>
    <t>04 12</t>
  </si>
  <si>
    <t>Другие вопросы в области национальной экономики</t>
  </si>
  <si>
    <t>05 01</t>
  </si>
  <si>
    <t>Жилищное хозяйство</t>
  </si>
  <si>
    <t>05 03</t>
  </si>
  <si>
    <t>Благоустройство</t>
  </si>
  <si>
    <t>07 01</t>
  </si>
  <si>
    <t>Дошкольное образование</t>
  </si>
  <si>
    <t>07 02</t>
  </si>
  <si>
    <t>Общее образование</t>
  </si>
  <si>
    <t>07 03</t>
  </si>
  <si>
    <t>Дополнительное образование детей</t>
  </si>
  <si>
    <t>07 07</t>
  </si>
  <si>
    <t>Молодежная политика</t>
  </si>
  <si>
    <t>07 09</t>
  </si>
  <si>
    <t>Другие вопросы в области образования</t>
  </si>
  <si>
    <t>08 01</t>
  </si>
  <si>
    <t>Культура</t>
  </si>
  <si>
    <t>08 04</t>
  </si>
  <si>
    <t>Другие вопросы в области культуры, кинематографии</t>
  </si>
  <si>
    <t>10 01</t>
  </si>
  <si>
    <t>Пенсионное обеспечение</t>
  </si>
  <si>
    <t>10 03</t>
  </si>
  <si>
    <t>Социальное обеспечение населения</t>
  </si>
  <si>
    <t>10 04</t>
  </si>
  <si>
    <t>Охрана семьи и детства</t>
  </si>
  <si>
    <t>10 06</t>
  </si>
  <si>
    <t>Другие вопросы в области социальной политики</t>
  </si>
  <si>
    <t>11 01</t>
  </si>
  <si>
    <t>Физическая культура</t>
  </si>
  <si>
    <t>11 02</t>
  </si>
  <si>
    <t>Массовый спорт</t>
  </si>
  <si>
    <t>11 03</t>
  </si>
  <si>
    <t>Спорт высших достижений</t>
  </si>
  <si>
    <t>14 01</t>
  </si>
  <si>
    <t>Дотации на выравнивание бюджетной обеспеченности субъектов Российской Федерации и муниципальных образований</t>
  </si>
  <si>
    <t>Итого</t>
  </si>
  <si>
    <t>% исполнения</t>
  </si>
  <si>
    <t>05 02</t>
  </si>
  <si>
    <t>Коммунальное хозяйство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</si>
  <si>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</si>
  <si>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</si>
  <si>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01 02</t>
  </si>
  <si>
    <t>Функционирование высшего должностного лица субъекта Российской Федерации и муниципального образования</t>
  </si>
  <si>
    <t>0502</t>
  </si>
  <si>
    <t>01 07</t>
  </si>
  <si>
    <t>Обеспечение проведения выборов и референдумов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</si>
  <si>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</si>
  <si>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</si>
  <si>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05 02 </t>
  </si>
  <si>
    <t xml:space="preserve">Коммунальное хозяйство </t>
  </si>
  <si>
    <t>06 02</t>
  </si>
  <si>
    <t>Сбор, удаление отходов и очистка сточных вод</t>
  </si>
  <si>
    <t>0401</t>
  </si>
  <si>
    <t>01 05</t>
  </si>
  <si>
    <t>Судебная система</t>
  </si>
  <si>
    <t xml:space="preserve">Сбор, удаление отходов и очистка сточных вод </t>
  </si>
  <si>
    <t>0801</t>
  </si>
  <si>
    <t>0309</t>
  </si>
  <si>
    <t>1101</t>
  </si>
  <si>
    <t>Защита населения и территории от черезвычайных ситуаций природного и техногенного характера, гражданская оборона</t>
  </si>
  <si>
    <t>Сбор, удление отходов и очистка сточных</t>
  </si>
  <si>
    <t>03 10</t>
  </si>
  <si>
    <t>Защита населения и территории от чрезвычайных ситуаций природного и техногенного характера, пожарная безопасность</t>
  </si>
  <si>
    <t>Сведения в разрезе разделов, подразделов по исполнению бюджета  сельского поселения "Шошка" на  01.04.2021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</si>
  <si>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"Чиньяворык" на 01.04.2021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</si>
  <si>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"Туръя" на 01.04.2021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</si>
  <si>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"Тракт" на 01.04.2021 г и в сравнении с соответствующим периодом прошлого года</t>
  </si>
  <si>
    <t>Сведения в разрезе разделов, подразделов по исполнению бюджета  сельского поселения "Серёгово" на 01.04.2021 г и в сравнении с соответствующим периодом прошлого года</t>
  </si>
  <si>
    <t xml:space="preserve">03 10 </t>
  </si>
  <si>
    <t>Защита населения и территории от чрезвычайных ситуаций природного и техногенного характера, пожарная безопаность</t>
  </si>
  <si>
    <t>Сведения в разрезе разделов, подразделов по исполнению бюджета  сельского поселения "Мещура" на 01.04.2021 г и в сравнении с соответствующим периодом прошлого года</t>
  </si>
  <si>
    <t>Сведения в разрезе разделов, подразделов по исполнению бюджета сельского поселения "Иоссер" на 01.04.2021 г и в сравнении с соответствующим периодом прошлого года</t>
  </si>
  <si>
    <t>Сведения в разрезе разделов, подразделов по исполнению бюджета городского поселения "Синдор" на 01.04.2021 г и в сравнении с соответствующим периодом прошлого года</t>
  </si>
  <si>
    <t>Сведения в разрезе разделов, подразделов по исполнению бюджета  городского поселения "Емва" на 01.04.2021 г и в сравнении с соответствующим периодом прошлого года</t>
  </si>
  <si>
    <t>% исполнения 01.04.2021 г к 01.04.2020 г</t>
  </si>
  <si>
    <t>Сведения в разрезе разделов, подразделов по исполнению бюджета  муниципального района "Княжпогостский" на 01.04.2021 г и в сравнении с соответствующим периодом прошлого года</t>
  </si>
  <si>
    <t>% исполнения 01.04.2021г к  01.04.2020 г</t>
  </si>
  <si>
    <t>-</t>
  </si>
  <si>
    <t>Ед. изм: руб.</t>
  </si>
  <si>
    <t>Код раздела, подраздела</t>
  </si>
  <si>
    <t>Наименование показателя</t>
  </si>
  <si>
    <t>Плановые назначения</t>
  </si>
  <si>
    <t>Исполнено на 01.04.2021</t>
  </si>
  <si>
    <t>Исполнено на 01.04.2020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</si>
</sst>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7" x14ac:knownFonts="1">
    <font>
      <sz val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u/>
      <sz val="12"/>
      <color rgb="FFFF000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" fontId="2" fillId="0" borderId="3">
      <alignment horizontal="right" vertical="top" shrinkToFit="1"/>
    </xf>
    <xf numFmtId="4" fontId="2" fillId="0" borderId="4">
      <alignment horizontal="right" vertical="top" shrinkToFit="1"/>
    </xf>
    <xf numFmtId="4" fontId="2" fillId="0" borderId="4">
      <alignment horizontal="right" vertical="top" shrinkToFit="1"/>
    </xf>
  </cellStyleXfs>
  <cellXfs count="39">
    <xf numFmtId="0" fontId="0" fillId="0" borderId="0" xfId="0"/>
    <xf numFmtId="4" fontId="3" fillId="0" borderId="1" xfId="2" applyNumberFormat="1" applyFont="1" applyBorder="1" applyProtection="1">
      <alignment horizontal="right" vertical="top" shrinkToFit="1"/>
    </xf>
    <xf numFmtId="4" fontId="3" fillId="0" borderId="1" xfId="3" applyNumberFormat="1" applyFont="1" applyBorder="1" applyProtection="1">
      <alignment horizontal="right" vertical="top" shrinkToFit="1"/>
    </xf>
    <xf numFmtId="4" fontId="3" fillId="0" borderId="1" xfId="4" applyNumberFormat="1" applyFont="1" applyBorder="1" applyProtection="1">
      <alignment horizontal="right" vertical="top" shrinkToFit="1"/>
    </xf>
    <xf numFmtId="0" fontId="4" fillId="0" borderId="2" xfId="0" applyFont="1" applyFill="1" applyBorder="1" applyAlignment="1" applyProtection="1">
      <alignment horizont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0" fontId="4" fillId="0" borderId="1" xfId="0" applyFont="1" applyBorder="1"/>
    <xf numFmtId="4" fontId="4" fillId="0" borderId="1" xfId="0" applyNumberFormat="1" applyFont="1" applyBorder="1"/>
    <xf numFmtId="0" fontId="4" fillId="0" borderId="0" xfId="0" applyFont="1" applyFill="1"/>
    <xf numFmtId="0" fontId="4" fillId="0" borderId="0" xfId="0" applyFont="1" applyFill="1" applyBorder="1" applyAlignment="1" applyProtection="1">
      <alignment horizontal="right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right" vertical="top" wrapText="1"/>
    </xf>
    <xf numFmtId="0" fontId="4" fillId="0" borderId="0" xfId="0" applyFont="1"/>
    <xf numFmtId="49" fontId="6" fillId="0" borderId="1" xfId="0" applyNumberFormat="1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left"/>
    </xf>
    <xf numFmtId="4" fontId="6" fillId="0" borderId="1" xfId="0" applyNumberFormat="1" applyFont="1" applyFill="1" applyBorder="1" applyAlignment="1" applyProtection="1">
      <alignment horizontal="right"/>
    </xf>
    <xf numFmtId="3" fontId="6" fillId="0" borderId="1" xfId="0" applyNumberFormat="1" applyFont="1" applyFill="1" applyBorder="1" applyAlignment="1" applyProtection="1">
      <alignment horizontal="right" vertical="top" wrapText="1"/>
    </xf>
    <xf numFmtId="4" fontId="6" fillId="0" borderId="1" xfId="0" applyNumberFormat="1" applyFont="1" applyFill="1" applyBorder="1"/>
    <xf numFmtId="4" fontId="4" fillId="0" borderId="0" xfId="0" applyNumberFormat="1" applyFont="1"/>
    <xf numFmtId="0" fontId="4" fillId="0" borderId="1" xfId="0" applyFont="1" applyFill="1" applyBorder="1"/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Alignment="1">
      <alignment horizontal="left"/>
    </xf>
    <xf numFmtId="43" fontId="4" fillId="0" borderId="1" xfId="1" applyNumberFormat="1" applyFont="1" applyFill="1" applyBorder="1" applyAlignment="1" applyProtection="1">
      <alignment horizontal="center" vertical="center" wrapText="1"/>
    </xf>
    <xf numFmtId="43" fontId="4" fillId="0" borderId="1" xfId="1" applyNumberFormat="1" applyFont="1" applyFill="1" applyBorder="1" applyAlignment="1" applyProtection="1">
      <alignment horizontal="left" vertical="top" wrapText="1"/>
    </xf>
    <xf numFmtId="4" fontId="4" fillId="0" borderId="0" xfId="0" applyNumberFormat="1" applyFont="1" applyFill="1"/>
    <xf numFmtId="4" fontId="4" fillId="0" borderId="1" xfId="0" applyNumberFormat="1" applyFont="1" applyFill="1" applyBorder="1" applyAlignment="1" applyProtection="1">
      <alignment horizontal="right" vertical="top" wrapText="1"/>
    </xf>
    <xf numFmtId="4" fontId="6" fillId="0" borderId="1" xfId="0" applyNumberFormat="1" applyFont="1" applyFill="1" applyBorder="1" applyAlignment="1" applyProtection="1">
      <alignment horizontal="right"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3" fontId="4" fillId="0" borderId="1" xfId="0" applyNumberFormat="1" applyFont="1" applyFill="1" applyBorder="1" applyAlignment="1" applyProtection="1">
      <alignment horizontal="right" vertical="top" wrapText="1"/>
    </xf>
    <xf numFmtId="0" fontId="4" fillId="0" borderId="0" xfId="0" applyFont="1" applyFill="1" applyBorder="1" applyAlignment="1" applyProtection="1"/>
    <xf numFmtId="4" fontId="4" fillId="0" borderId="1" xfId="0" applyNumberFormat="1" applyFont="1" applyFill="1" applyBorder="1"/>
    <xf numFmtId="0" fontId="6" fillId="0" borderId="0" xfId="0" applyFont="1" applyFill="1"/>
    <xf numFmtId="4" fontId="3" fillId="0" borderId="4" xfId="4" applyNumberFormat="1" applyFont="1" applyProtection="1">
      <alignment horizontal="right" vertical="top" shrinkToFit="1"/>
    </xf>
    <xf numFmtId="0" fontId="4" fillId="0" borderId="0" xfId="0" applyFont="1" applyFill="1" applyBorder="1" applyAlignment="1" applyProtection="1">
      <alignment horizontal="right" wrapText="1"/>
    </xf>
    <xf numFmtId="0" fontId="5" fillId="0" borderId="0" xfId="0" applyFont="1" applyFill="1" applyBorder="1" applyAlignment="1" applyProtection="1">
      <alignment horizontal="center" vertical="top" wrapText="1"/>
    </xf>
  </cellXfs>
  <cellStyles count="5">
    <cellStyle name="ex61" xfId="4"/>
    <cellStyle name="ex62" xfId="2"/>
    <cellStyle name="ex63" xfId="3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9"/>
    <pageSetUpPr fitToPage="1"/>
  </sheetPr>
  <dimension ref="A1:K41"/>
  <sheetViews>
    <sheetView showGridLines="0" tabSelected="1" zoomScaleNormal="100" workbookViewId="0">
      <selection activeCell="A3" sqref="A3"/>
    </sheetView>
  </sheetViews>
  <sheetFormatPr defaultColWidth="9.140625" defaultRowHeight="15" x14ac:dyDescent="0.2"/>
  <cols>
    <col min="1" max="1" width="16" style="8" customWidth="1"/>
    <col min="2" max="2" width="70.7109375" style="8" customWidth="1"/>
    <col min="3" max="4" width="21" style="8" bestFit="1" customWidth="1"/>
    <col min="5" max="5" width="16" style="8" customWidth="1"/>
    <col min="6" max="6" width="19.7109375" style="8" customWidth="1"/>
    <col min="7" max="7" width="19.140625" style="8" customWidth="1"/>
    <col min="8" max="9" width="9.140625" style="8" customWidth="1"/>
    <col min="10" max="16384" width="9.140625" style="8"/>
  </cols>
  <sheetData>
    <row r="1" spans="1:11" ht="36.75" customHeight="1" x14ac:dyDescent="0.2">
      <c r="A1" s="38" t="s">
        <v>96</v>
      </c>
      <c r="B1" s="38"/>
      <c r="C1" s="38"/>
      <c r="D1" s="38"/>
      <c r="E1" s="38"/>
      <c r="F1" s="38"/>
      <c r="G1" s="38"/>
    </row>
    <row r="2" spans="1:11" x14ac:dyDescent="0.2">
      <c r="A2" s="37"/>
      <c r="B2" s="37"/>
      <c r="C2" s="37"/>
      <c r="D2" s="37"/>
      <c r="E2" s="37"/>
      <c r="F2" s="4"/>
      <c r="G2" s="9" t="s">
        <v>99</v>
      </c>
      <c r="H2" s="24"/>
      <c r="I2" s="24"/>
      <c r="J2" s="24"/>
      <c r="K2" s="24"/>
    </row>
    <row r="3" spans="1:11" ht="47.25" x14ac:dyDescent="0.2">
      <c r="A3" s="10" t="s">
        <v>100</v>
      </c>
      <c r="B3" s="10" t="s">
        <v>101</v>
      </c>
      <c r="C3" s="10" t="s">
        <v>102</v>
      </c>
      <c r="D3" s="10" t="s">
        <v>103</v>
      </c>
      <c r="E3" s="10" t="s">
        <v>57</v>
      </c>
      <c r="F3" s="10" t="s">
        <v>104</v>
      </c>
      <c r="G3" s="11" t="s">
        <v>97</v>
      </c>
    </row>
    <row r="4" spans="1:11" s="25" customFormat="1" ht="30" x14ac:dyDescent="0.2">
      <c r="A4" s="12" t="s">
        <v>62</v>
      </c>
      <c r="B4" s="13" t="s">
        <v>63</v>
      </c>
      <c r="C4" s="1">
        <v>3561743.48</v>
      </c>
      <c r="D4" s="2">
        <v>686249.67</v>
      </c>
      <c r="E4" s="29">
        <f>D4*100/C4</f>
        <v>19.267240155093933</v>
      </c>
      <c r="F4" s="3">
        <v>1564375.54</v>
      </c>
      <c r="G4" s="31">
        <f>D4/F4*100</f>
        <v>43.867322931934879</v>
      </c>
    </row>
    <row r="5" spans="1:11" ht="46.5" customHeight="1" x14ac:dyDescent="0.2">
      <c r="A5" s="26" t="s">
        <v>67</v>
      </c>
      <c r="B5" s="27" t="s">
        <v>68</v>
      </c>
      <c r="C5" s="1">
        <v>150000</v>
      </c>
      <c r="D5" s="2">
        <v>0</v>
      </c>
      <c r="E5" s="29">
        <f>D5*100/C5</f>
        <v>0</v>
      </c>
      <c r="F5" s="3">
        <v>70735</v>
      </c>
      <c r="G5" s="32">
        <f>D5/F5*100</f>
        <v>0</v>
      </c>
    </row>
    <row r="6" spans="1:11" ht="45" x14ac:dyDescent="0.2">
      <c r="A6" s="12" t="s">
        <v>0</v>
      </c>
      <c r="B6" s="13" t="s">
        <v>1</v>
      </c>
      <c r="C6" s="1">
        <v>45194031.280000001</v>
      </c>
      <c r="D6" s="2">
        <v>8913735.2300000004</v>
      </c>
      <c r="E6" s="29">
        <f t="shared" ref="E6:E37" si="0">D6*100/C6</f>
        <v>19.723257646070294</v>
      </c>
      <c r="F6" s="3">
        <v>6870852.04</v>
      </c>
      <c r="G6" s="32">
        <f t="shared" ref="G6:G37" si="1">D6/F6*100</f>
        <v>129.7326034399658</v>
      </c>
    </row>
    <row r="7" spans="1:11" x14ac:dyDescent="0.2">
      <c r="A7" s="12" t="s">
        <v>74</v>
      </c>
      <c r="B7" s="13" t="s">
        <v>75</v>
      </c>
      <c r="C7" s="1">
        <v>44939</v>
      </c>
      <c r="D7" s="2">
        <v>0</v>
      </c>
      <c r="E7" s="29">
        <f t="shared" si="0"/>
        <v>0</v>
      </c>
      <c r="F7" s="22"/>
      <c r="G7" s="32" t="s">
        <v>98</v>
      </c>
    </row>
    <row r="8" spans="1:11" ht="35.25" customHeight="1" x14ac:dyDescent="0.2">
      <c r="A8" s="12" t="s">
        <v>2</v>
      </c>
      <c r="B8" s="13" t="s">
        <v>3</v>
      </c>
      <c r="C8" s="1">
        <v>20942635</v>
      </c>
      <c r="D8" s="2">
        <v>2882360.54</v>
      </c>
      <c r="E8" s="29">
        <f t="shared" si="0"/>
        <v>13.763122644309085</v>
      </c>
      <c r="F8" s="3">
        <v>2704944.91</v>
      </c>
      <c r="G8" s="32">
        <f t="shared" si="1"/>
        <v>106.55893690640819</v>
      </c>
    </row>
    <row r="9" spans="1:11" x14ac:dyDescent="0.2">
      <c r="A9" s="12" t="s">
        <v>65</v>
      </c>
      <c r="B9" s="13" t="s">
        <v>66</v>
      </c>
      <c r="C9" s="1"/>
      <c r="D9" s="2"/>
      <c r="E9" s="29" t="s">
        <v>98</v>
      </c>
      <c r="F9" s="3">
        <v>1300000</v>
      </c>
      <c r="G9" s="32">
        <f t="shared" si="1"/>
        <v>0</v>
      </c>
    </row>
    <row r="10" spans="1:11" x14ac:dyDescent="0.2">
      <c r="A10" s="12" t="s">
        <v>4</v>
      </c>
      <c r="B10" s="13" t="s">
        <v>5</v>
      </c>
      <c r="C10" s="1">
        <v>1500000</v>
      </c>
      <c r="D10" s="2">
        <v>0</v>
      </c>
      <c r="E10" s="29">
        <f t="shared" si="0"/>
        <v>0</v>
      </c>
      <c r="F10" s="22"/>
      <c r="G10" s="32" t="s">
        <v>98</v>
      </c>
    </row>
    <row r="11" spans="1:11" x14ac:dyDescent="0.2">
      <c r="A11" s="12" t="s">
        <v>6</v>
      </c>
      <c r="B11" s="13" t="s">
        <v>7</v>
      </c>
      <c r="C11" s="1">
        <v>22574388.800000001</v>
      </c>
      <c r="D11" s="2">
        <v>4236760.1100000003</v>
      </c>
      <c r="E11" s="29">
        <f t="shared" si="0"/>
        <v>18.767994772908317</v>
      </c>
      <c r="F11" s="3">
        <v>2406056</v>
      </c>
      <c r="G11" s="32">
        <f t="shared" si="1"/>
        <v>176.08734418484028</v>
      </c>
    </row>
    <row r="12" spans="1:11" x14ac:dyDescent="0.2">
      <c r="A12" s="12" t="s">
        <v>8</v>
      </c>
      <c r="B12" s="13" t="s">
        <v>9</v>
      </c>
      <c r="C12" s="23"/>
      <c r="D12" s="23"/>
      <c r="E12" s="29" t="s">
        <v>98</v>
      </c>
      <c r="F12" s="5"/>
      <c r="G12" s="32" t="s">
        <v>98</v>
      </c>
    </row>
    <row r="13" spans="1:11" ht="30" x14ac:dyDescent="0.2">
      <c r="A13" s="12" t="s">
        <v>89</v>
      </c>
      <c r="B13" s="13" t="s">
        <v>83</v>
      </c>
      <c r="C13" s="23">
        <v>500</v>
      </c>
      <c r="D13" s="23">
        <v>0</v>
      </c>
      <c r="E13" s="29">
        <f t="shared" si="0"/>
        <v>0</v>
      </c>
      <c r="F13" s="5"/>
      <c r="G13" s="32" t="s">
        <v>98</v>
      </c>
    </row>
    <row r="14" spans="1:11" x14ac:dyDescent="0.2">
      <c r="A14" s="12" t="s">
        <v>10</v>
      </c>
      <c r="B14" s="13" t="s">
        <v>11</v>
      </c>
      <c r="C14" s="1">
        <v>355558</v>
      </c>
      <c r="D14" s="2">
        <v>0</v>
      </c>
      <c r="E14" s="29">
        <f t="shared" si="0"/>
        <v>0</v>
      </c>
      <c r="F14" s="5"/>
      <c r="G14" s="32" t="s">
        <v>98</v>
      </c>
    </row>
    <row r="15" spans="1:11" x14ac:dyDescent="0.2">
      <c r="A15" s="12" t="s">
        <v>12</v>
      </c>
      <c r="B15" s="13" t="s">
        <v>13</v>
      </c>
      <c r="C15" s="1">
        <v>10948095.92</v>
      </c>
      <c r="D15" s="2">
        <v>593546.6</v>
      </c>
      <c r="E15" s="29">
        <f t="shared" si="0"/>
        <v>5.4214596249171336</v>
      </c>
      <c r="F15" s="5"/>
      <c r="G15" s="32" t="s">
        <v>98</v>
      </c>
    </row>
    <row r="16" spans="1:11" x14ac:dyDescent="0.2">
      <c r="A16" s="12" t="s">
        <v>16</v>
      </c>
      <c r="B16" s="13" t="s">
        <v>17</v>
      </c>
      <c r="C16" s="1">
        <v>20852604.300000001</v>
      </c>
      <c r="D16" s="2">
        <v>707896.05</v>
      </c>
      <c r="E16" s="29">
        <f t="shared" si="0"/>
        <v>3.3947608644738918</v>
      </c>
      <c r="F16" s="3">
        <v>363134.7</v>
      </c>
      <c r="G16" s="32">
        <f t="shared" si="1"/>
        <v>194.94034858139418</v>
      </c>
    </row>
    <row r="17" spans="1:7" x14ac:dyDescent="0.2">
      <c r="A17" s="12" t="s">
        <v>18</v>
      </c>
      <c r="B17" s="13" t="s">
        <v>19</v>
      </c>
      <c r="C17" s="1">
        <v>183342.24</v>
      </c>
      <c r="D17" s="2">
        <v>0</v>
      </c>
      <c r="E17" s="29">
        <f t="shared" si="0"/>
        <v>0</v>
      </c>
      <c r="F17" s="3">
        <v>431533.59</v>
      </c>
      <c r="G17" s="32">
        <f t="shared" si="1"/>
        <v>0</v>
      </c>
    </row>
    <row r="18" spans="1:7" x14ac:dyDescent="0.2">
      <c r="A18" s="12" t="s">
        <v>20</v>
      </c>
      <c r="B18" s="13" t="s">
        <v>21</v>
      </c>
      <c r="C18" s="1">
        <v>1915543.98</v>
      </c>
      <c r="D18" s="2">
        <v>0</v>
      </c>
      <c r="E18" s="29">
        <f t="shared" si="0"/>
        <v>0</v>
      </c>
      <c r="F18" s="5"/>
      <c r="G18" s="32" t="s">
        <v>98</v>
      </c>
    </row>
    <row r="19" spans="1:7" x14ac:dyDescent="0.2">
      <c r="A19" s="12" t="s">
        <v>22</v>
      </c>
      <c r="B19" s="13" t="s">
        <v>23</v>
      </c>
      <c r="C19" s="1">
        <v>1342358</v>
      </c>
      <c r="D19" s="2">
        <v>0</v>
      </c>
      <c r="E19" s="29">
        <f t="shared" si="0"/>
        <v>0</v>
      </c>
      <c r="F19" s="3">
        <v>1472608.15</v>
      </c>
      <c r="G19" s="32">
        <f t="shared" si="1"/>
        <v>0</v>
      </c>
    </row>
    <row r="20" spans="1:7" x14ac:dyDescent="0.2">
      <c r="A20" s="12" t="s">
        <v>64</v>
      </c>
      <c r="B20" s="13" t="s">
        <v>59</v>
      </c>
      <c r="C20" s="1">
        <v>1480089</v>
      </c>
      <c r="D20" s="2">
        <v>0</v>
      </c>
      <c r="E20" s="29">
        <f t="shared" si="0"/>
        <v>0</v>
      </c>
      <c r="F20" s="5"/>
      <c r="G20" s="32" t="s">
        <v>98</v>
      </c>
    </row>
    <row r="21" spans="1:7" x14ac:dyDescent="0.2">
      <c r="A21" s="12" t="s">
        <v>24</v>
      </c>
      <c r="B21" s="13" t="s">
        <v>25</v>
      </c>
      <c r="C21" s="1">
        <v>3046699</v>
      </c>
      <c r="D21" s="2">
        <v>0</v>
      </c>
      <c r="E21" s="29">
        <f t="shared" si="0"/>
        <v>0</v>
      </c>
      <c r="F21" s="5"/>
      <c r="G21" s="32" t="s">
        <v>98</v>
      </c>
    </row>
    <row r="22" spans="1:7" x14ac:dyDescent="0.2">
      <c r="A22" s="12" t="s">
        <v>71</v>
      </c>
      <c r="B22" s="13" t="s">
        <v>72</v>
      </c>
      <c r="C22" s="1"/>
      <c r="D22" s="2"/>
      <c r="E22" s="29" t="s">
        <v>98</v>
      </c>
      <c r="F22" s="5"/>
      <c r="G22" s="32" t="s">
        <v>98</v>
      </c>
    </row>
    <row r="23" spans="1:7" x14ac:dyDescent="0.2">
      <c r="A23" s="12" t="s">
        <v>26</v>
      </c>
      <c r="B23" s="13" t="s">
        <v>27</v>
      </c>
      <c r="C23" s="1">
        <v>146510088</v>
      </c>
      <c r="D23" s="2">
        <v>27693795.760000002</v>
      </c>
      <c r="E23" s="29">
        <f t="shared" si="0"/>
        <v>18.902313238662448</v>
      </c>
      <c r="F23" s="3">
        <v>31455538.329999998</v>
      </c>
      <c r="G23" s="32">
        <f t="shared" si="1"/>
        <v>88.041080300277926</v>
      </c>
    </row>
    <row r="24" spans="1:7" x14ac:dyDescent="0.2">
      <c r="A24" s="12" t="s">
        <v>28</v>
      </c>
      <c r="B24" s="13" t="s">
        <v>29</v>
      </c>
      <c r="C24" s="1">
        <v>238393424.19</v>
      </c>
      <c r="D24" s="2">
        <v>50681725.229999997</v>
      </c>
      <c r="E24" s="29">
        <f t="shared" si="0"/>
        <v>21.25969934036711</v>
      </c>
      <c r="F24" s="3">
        <v>49784465.049999997</v>
      </c>
      <c r="G24" s="32">
        <f t="shared" si="1"/>
        <v>101.80228948749144</v>
      </c>
    </row>
    <row r="25" spans="1:7" x14ac:dyDescent="0.2">
      <c r="A25" s="12" t="s">
        <v>30</v>
      </c>
      <c r="B25" s="13" t="s">
        <v>31</v>
      </c>
      <c r="C25" s="1">
        <v>40657652.240000002</v>
      </c>
      <c r="D25" s="2">
        <v>10334337.42</v>
      </c>
      <c r="E25" s="29">
        <f t="shared" si="0"/>
        <v>25.417939429942844</v>
      </c>
      <c r="F25" s="3">
        <v>9894743.0899999999</v>
      </c>
      <c r="G25" s="32">
        <f t="shared" si="1"/>
        <v>104.44270584897015</v>
      </c>
    </row>
    <row r="26" spans="1:7" x14ac:dyDescent="0.2">
      <c r="A26" s="12" t="s">
        <v>32</v>
      </c>
      <c r="B26" s="13" t="s">
        <v>33</v>
      </c>
      <c r="C26" s="1">
        <v>1515816.67</v>
      </c>
      <c r="D26" s="2">
        <v>0</v>
      </c>
      <c r="E26" s="29">
        <f t="shared" si="0"/>
        <v>0</v>
      </c>
      <c r="F26" s="22"/>
      <c r="G26" s="32" t="s">
        <v>98</v>
      </c>
    </row>
    <row r="27" spans="1:7" x14ac:dyDescent="0.2">
      <c r="A27" s="12" t="s">
        <v>34</v>
      </c>
      <c r="B27" s="13" t="s">
        <v>35</v>
      </c>
      <c r="C27" s="1">
        <v>25967521</v>
      </c>
      <c r="D27" s="2">
        <v>3918586.78</v>
      </c>
      <c r="E27" s="29">
        <f t="shared" si="0"/>
        <v>15.090338349971875</v>
      </c>
      <c r="F27" s="3">
        <v>3815021.52</v>
      </c>
      <c r="G27" s="32">
        <f t="shared" si="1"/>
        <v>102.71467040112528</v>
      </c>
    </row>
    <row r="28" spans="1:7" x14ac:dyDescent="0.2">
      <c r="A28" s="12" t="s">
        <v>36</v>
      </c>
      <c r="B28" s="13" t="s">
        <v>37</v>
      </c>
      <c r="C28" s="1">
        <v>64740733.210000001</v>
      </c>
      <c r="D28" s="2">
        <v>18788767.84</v>
      </c>
      <c r="E28" s="29">
        <f t="shared" si="0"/>
        <v>29.021555531437578</v>
      </c>
      <c r="F28" s="3">
        <v>12466008.390000001</v>
      </c>
      <c r="G28" s="32">
        <f t="shared" si="1"/>
        <v>150.71999995661801</v>
      </c>
    </row>
    <row r="29" spans="1:7" x14ac:dyDescent="0.2">
      <c r="A29" s="12" t="s">
        <v>38</v>
      </c>
      <c r="B29" s="13" t="s">
        <v>39</v>
      </c>
      <c r="C29" s="1">
        <v>40903256.859999999</v>
      </c>
      <c r="D29" s="2">
        <v>7524097.9299999997</v>
      </c>
      <c r="E29" s="29">
        <f t="shared" si="0"/>
        <v>18.394862677445975</v>
      </c>
      <c r="F29" s="3">
        <v>5879348.5599999996</v>
      </c>
      <c r="G29" s="32">
        <f t="shared" si="1"/>
        <v>127.97502738976918</v>
      </c>
    </row>
    <row r="30" spans="1:7" x14ac:dyDescent="0.2">
      <c r="A30" s="12" t="s">
        <v>40</v>
      </c>
      <c r="B30" s="13" t="s">
        <v>41</v>
      </c>
      <c r="C30" s="1">
        <v>4930290.84</v>
      </c>
      <c r="D30" s="2">
        <v>1204361.07</v>
      </c>
      <c r="E30" s="29">
        <f t="shared" si="0"/>
        <v>24.427789537868318</v>
      </c>
      <c r="F30" s="3">
        <v>1178249.1499999999</v>
      </c>
      <c r="G30" s="32">
        <f t="shared" si="1"/>
        <v>102.2161628548597</v>
      </c>
    </row>
    <row r="31" spans="1:7" x14ac:dyDescent="0.2">
      <c r="A31" s="12" t="s">
        <v>42</v>
      </c>
      <c r="B31" s="13" t="s">
        <v>43</v>
      </c>
      <c r="C31" s="1">
        <v>3510498</v>
      </c>
      <c r="D31" s="2">
        <v>353736</v>
      </c>
      <c r="E31" s="29">
        <f t="shared" si="0"/>
        <v>10.076519057979809</v>
      </c>
      <c r="F31" s="3">
        <v>362420.72</v>
      </c>
      <c r="G31" s="32">
        <f t="shared" si="1"/>
        <v>97.603691091392349</v>
      </c>
    </row>
    <row r="32" spans="1:7" x14ac:dyDescent="0.2">
      <c r="A32" s="12" t="s">
        <v>44</v>
      </c>
      <c r="B32" s="13" t="s">
        <v>45</v>
      </c>
      <c r="C32" s="1">
        <v>14941348.199999999</v>
      </c>
      <c r="D32" s="2">
        <v>1144392.2</v>
      </c>
      <c r="E32" s="29">
        <f t="shared" si="0"/>
        <v>7.6592298411196928</v>
      </c>
      <c r="F32" s="3">
        <v>205000</v>
      </c>
      <c r="G32" s="32">
        <f t="shared" si="1"/>
        <v>558.24009756097553</v>
      </c>
    </row>
    <row r="33" spans="1:7" x14ac:dyDescent="0.2">
      <c r="A33" s="12" t="s">
        <v>46</v>
      </c>
      <c r="B33" s="13" t="s">
        <v>47</v>
      </c>
      <c r="C33" s="1">
        <v>320000</v>
      </c>
      <c r="D33" s="2">
        <v>0</v>
      </c>
      <c r="E33" s="29">
        <f t="shared" si="0"/>
        <v>0</v>
      </c>
      <c r="F33" s="5"/>
      <c r="G33" s="32" t="s">
        <v>98</v>
      </c>
    </row>
    <row r="34" spans="1:7" x14ac:dyDescent="0.2">
      <c r="A34" s="12" t="s">
        <v>48</v>
      </c>
      <c r="B34" s="13" t="s">
        <v>49</v>
      </c>
      <c r="C34" s="1"/>
      <c r="D34" s="2"/>
      <c r="E34" s="29" t="s">
        <v>98</v>
      </c>
      <c r="F34" s="22"/>
      <c r="G34" s="32" t="s">
        <v>98</v>
      </c>
    </row>
    <row r="35" spans="1:7" x14ac:dyDescent="0.2">
      <c r="A35" s="12" t="s">
        <v>50</v>
      </c>
      <c r="B35" s="13" t="s">
        <v>51</v>
      </c>
      <c r="C35" s="1">
        <v>31885599.390000001</v>
      </c>
      <c r="D35" s="2">
        <v>14322067.67</v>
      </c>
      <c r="E35" s="29">
        <f t="shared" si="0"/>
        <v>44.917040745646773</v>
      </c>
      <c r="F35" s="3">
        <v>2000733.11</v>
      </c>
      <c r="G35" s="32">
        <f t="shared" si="1"/>
        <v>715.8409884064946</v>
      </c>
    </row>
    <row r="36" spans="1:7" x14ac:dyDescent="0.2">
      <c r="A36" s="12" t="s">
        <v>52</v>
      </c>
      <c r="B36" s="13" t="s">
        <v>53</v>
      </c>
      <c r="C36" s="1">
        <v>200000</v>
      </c>
      <c r="D36" s="2">
        <v>123510.39999999999</v>
      </c>
      <c r="E36" s="29">
        <f t="shared" si="0"/>
        <v>61.755200000000002</v>
      </c>
      <c r="F36" s="3">
        <v>183696</v>
      </c>
      <c r="G36" s="32">
        <f t="shared" si="1"/>
        <v>67.236303457886933</v>
      </c>
    </row>
    <row r="37" spans="1:7" ht="33.75" customHeight="1" x14ac:dyDescent="0.2">
      <c r="A37" s="12" t="s">
        <v>54</v>
      </c>
      <c r="B37" s="13" t="s">
        <v>55</v>
      </c>
      <c r="C37" s="1">
        <v>30136554</v>
      </c>
      <c r="D37" s="2">
        <v>5315100</v>
      </c>
      <c r="E37" s="29">
        <f t="shared" si="0"/>
        <v>17.636721172566713</v>
      </c>
      <c r="F37" s="3">
        <v>10516200</v>
      </c>
      <c r="G37" s="32">
        <f t="shared" si="1"/>
        <v>50.542020882067661</v>
      </c>
    </row>
    <row r="38" spans="1:7" ht="15.75" x14ac:dyDescent="0.25">
      <c r="A38" s="16" t="s">
        <v>56</v>
      </c>
      <c r="B38" s="17"/>
      <c r="C38" s="18">
        <f>SUM(C4:C37)</f>
        <v>778705310.60000002</v>
      </c>
      <c r="D38" s="18">
        <f>SUM(D4:D37)</f>
        <v>159425026.49999997</v>
      </c>
      <c r="E38" s="30">
        <f>D38*100/C38</f>
        <v>20.473088385279077</v>
      </c>
      <c r="F38" s="18">
        <f>SUM(F4:F37)</f>
        <v>144925663.85000002</v>
      </c>
      <c r="G38" s="32">
        <f t="shared" ref="G38" si="2">D38/F38*100</f>
        <v>110.00468948343544</v>
      </c>
    </row>
    <row r="40" spans="1:7" x14ac:dyDescent="0.2">
      <c r="C40" s="28"/>
    </row>
    <row r="41" spans="1:7" x14ac:dyDescent="0.2">
      <c r="C41" s="28"/>
      <c r="D41" s="28"/>
    </row>
  </sheetData>
  <mergeCells count="2">
    <mergeCell ref="A2:E2"/>
    <mergeCell ref="A1:G1"/>
  </mergeCells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19"/>
  <sheetViews>
    <sheetView workbookViewId="0">
      <selection activeCell="B23" sqref="B23"/>
    </sheetView>
  </sheetViews>
  <sheetFormatPr defaultColWidth="9.140625" defaultRowHeight="15" x14ac:dyDescent="0.2"/>
  <cols>
    <col min="1" max="1" width="15.85546875" style="15" customWidth="1"/>
    <col min="2" max="2" width="84.7109375" style="15" customWidth="1"/>
    <col min="3" max="3" width="17.85546875" style="15" bestFit="1" customWidth="1"/>
    <col min="4" max="4" width="18.85546875" style="15" customWidth="1"/>
    <col min="5" max="5" width="15.140625" style="15" customWidth="1"/>
    <col min="6" max="6" width="18.85546875" style="15" customWidth="1"/>
    <col min="7" max="7" width="18.42578125" style="15" customWidth="1"/>
    <col min="8" max="16384" width="9.140625" style="15"/>
  </cols>
  <sheetData>
    <row r="1" spans="1:7" s="8" customFormat="1" ht="52.5" customHeight="1" x14ac:dyDescent="0.2">
      <c r="A1" s="38" t="s">
        <v>84</v>
      </c>
      <c r="B1" s="38"/>
      <c r="C1" s="38"/>
      <c r="D1" s="38"/>
      <c r="E1" s="38"/>
      <c r="F1" s="38"/>
      <c r="G1" s="38"/>
    </row>
    <row r="2" spans="1:7" s="8" customFormat="1" x14ac:dyDescent="0.2">
      <c r="A2" s="37"/>
      <c r="B2" s="37"/>
      <c r="C2" s="37"/>
      <c r="D2" s="37"/>
      <c r="E2" s="37"/>
      <c r="F2" s="4"/>
      <c r="G2" s="9" t="s">
        <v>99</v>
      </c>
    </row>
    <row r="3" spans="1:7" s="8" customFormat="1" ht="47.25" x14ac:dyDescent="0.2">
      <c r="A3" s="10" t="s">
        <v>100</v>
      </c>
      <c r="B3" s="10" t="s">
        <v>101</v>
      </c>
      <c r="C3" s="10" t="s">
        <v>102</v>
      </c>
      <c r="D3" s="10" t="s">
        <v>103</v>
      </c>
      <c r="E3" s="10" t="s">
        <v>57</v>
      </c>
      <c r="F3" s="10" t="s">
        <v>104</v>
      </c>
      <c r="G3" s="11" t="s">
        <v>97</v>
      </c>
    </row>
    <row r="4" spans="1:7" ht="30" x14ac:dyDescent="0.2">
      <c r="A4" s="12" t="s">
        <v>62</v>
      </c>
      <c r="B4" s="13" t="s">
        <v>63</v>
      </c>
      <c r="C4" s="1">
        <v>696014</v>
      </c>
      <c r="D4" s="2">
        <v>137141.4</v>
      </c>
      <c r="E4" s="32">
        <f>D4*100/C4</f>
        <v>19.70382779656731</v>
      </c>
      <c r="F4" s="3">
        <v>147084.09</v>
      </c>
      <c r="G4" s="32">
        <f>D4/F4*100</f>
        <v>93.240132226401911</v>
      </c>
    </row>
    <row r="5" spans="1:7" ht="45" x14ac:dyDescent="0.2">
      <c r="A5" s="12" t="s">
        <v>0</v>
      </c>
      <c r="B5" s="13" t="s">
        <v>1</v>
      </c>
      <c r="C5" s="1">
        <v>1485039</v>
      </c>
      <c r="D5" s="2">
        <v>272998.77</v>
      </c>
      <c r="E5" s="32">
        <f t="shared" ref="E5:E17" si="0">D5*100/C5</f>
        <v>18.383272762533508</v>
      </c>
      <c r="F5" s="3">
        <v>274418.94</v>
      </c>
      <c r="G5" s="32">
        <f t="shared" ref="G5:G16" si="1">D5/F5*100</f>
        <v>99.482481056154512</v>
      </c>
    </row>
    <row r="6" spans="1:7" ht="30" x14ac:dyDescent="0.2">
      <c r="A6" s="12" t="s">
        <v>2</v>
      </c>
      <c r="B6" s="13" t="s">
        <v>3</v>
      </c>
      <c r="C6" s="1">
        <v>634</v>
      </c>
      <c r="D6" s="2">
        <v>0</v>
      </c>
      <c r="E6" s="32">
        <f t="shared" si="0"/>
        <v>0</v>
      </c>
      <c r="F6" s="5">
        <v>0</v>
      </c>
      <c r="G6" s="32">
        <v>0</v>
      </c>
    </row>
    <row r="7" spans="1:7" x14ac:dyDescent="0.2">
      <c r="A7" s="12" t="s">
        <v>4</v>
      </c>
      <c r="B7" s="13" t="s">
        <v>5</v>
      </c>
      <c r="C7" s="1">
        <v>1000</v>
      </c>
      <c r="D7" s="2">
        <v>0</v>
      </c>
      <c r="E7" s="32">
        <f>D7*100/C7</f>
        <v>0</v>
      </c>
      <c r="F7" s="5">
        <v>0</v>
      </c>
      <c r="G7" s="32">
        <v>0</v>
      </c>
    </row>
    <row r="8" spans="1:7" x14ac:dyDescent="0.2">
      <c r="A8" s="12" t="s">
        <v>6</v>
      </c>
      <c r="B8" s="13" t="s">
        <v>7</v>
      </c>
      <c r="C8" s="1">
        <v>4500</v>
      </c>
      <c r="D8" s="2">
        <v>4000</v>
      </c>
      <c r="E8" s="32">
        <f>D8*100/C8</f>
        <v>88.888888888888886</v>
      </c>
      <c r="F8" s="3">
        <v>6625</v>
      </c>
      <c r="G8" s="32">
        <f>D8/F8*100</f>
        <v>60.377358490566039</v>
      </c>
    </row>
    <row r="9" spans="1:7" ht="30" x14ac:dyDescent="0.2">
      <c r="A9" s="12" t="s">
        <v>60</v>
      </c>
      <c r="B9" s="13" t="s">
        <v>61</v>
      </c>
      <c r="C9" s="1">
        <v>0</v>
      </c>
      <c r="D9" s="2">
        <v>0</v>
      </c>
      <c r="E9" s="32" t="s">
        <v>98</v>
      </c>
      <c r="F9" s="5">
        <v>2700</v>
      </c>
      <c r="G9" s="32">
        <f>D9/F9*100</f>
        <v>0</v>
      </c>
    </row>
    <row r="10" spans="1:7" ht="30" x14ac:dyDescent="0.2">
      <c r="A10" s="12" t="s">
        <v>82</v>
      </c>
      <c r="B10" s="13" t="s">
        <v>83</v>
      </c>
      <c r="C10" s="1">
        <v>12000</v>
      </c>
      <c r="D10" s="2">
        <v>1800</v>
      </c>
      <c r="E10" s="32">
        <f>D10*100/C10</f>
        <v>15</v>
      </c>
      <c r="F10" s="5"/>
      <c r="G10" s="32" t="s">
        <v>98</v>
      </c>
    </row>
    <row r="11" spans="1:7" x14ac:dyDescent="0.2">
      <c r="A11" s="12" t="s">
        <v>10</v>
      </c>
      <c r="B11" s="13" t="s">
        <v>11</v>
      </c>
      <c r="C11" s="1">
        <v>339334</v>
      </c>
      <c r="D11" s="2">
        <v>0</v>
      </c>
      <c r="E11" s="32">
        <f t="shared" ref="E11:E14" si="2">D11*100/C11</f>
        <v>0</v>
      </c>
      <c r="F11" s="5">
        <v>0</v>
      </c>
      <c r="G11" s="32" t="s">
        <v>98</v>
      </c>
    </row>
    <row r="12" spans="1:7" x14ac:dyDescent="0.2">
      <c r="A12" s="12" t="s">
        <v>16</v>
      </c>
      <c r="B12" s="13" t="s">
        <v>17</v>
      </c>
      <c r="C12" s="1">
        <v>99148</v>
      </c>
      <c r="D12" s="2">
        <v>0</v>
      </c>
      <c r="E12" s="32">
        <f t="shared" si="2"/>
        <v>0</v>
      </c>
      <c r="F12" s="5">
        <v>0</v>
      </c>
      <c r="G12" s="32" t="s">
        <v>98</v>
      </c>
    </row>
    <row r="13" spans="1:7" ht="20.25" customHeight="1" x14ac:dyDescent="0.2">
      <c r="A13" s="12" t="s">
        <v>22</v>
      </c>
      <c r="B13" s="13" t="s">
        <v>23</v>
      </c>
      <c r="C13" s="1">
        <v>194350</v>
      </c>
      <c r="D13" s="2">
        <v>23041.32</v>
      </c>
      <c r="E13" s="32">
        <f t="shared" si="2"/>
        <v>11.855580138924621</v>
      </c>
      <c r="F13" s="3">
        <v>32914.019999999997</v>
      </c>
      <c r="G13" s="32">
        <f t="shared" ref="G13" si="3">D13/F13*100</f>
        <v>70.004575557771432</v>
      </c>
    </row>
    <row r="14" spans="1:7" ht="17.25" customHeight="1" x14ac:dyDescent="0.2">
      <c r="A14" s="12" t="s">
        <v>58</v>
      </c>
      <c r="B14" s="13" t="s">
        <v>59</v>
      </c>
      <c r="C14" s="1">
        <v>3000</v>
      </c>
      <c r="D14" s="2">
        <v>0</v>
      </c>
      <c r="E14" s="32">
        <f t="shared" si="2"/>
        <v>0</v>
      </c>
      <c r="F14" s="3">
        <v>3500</v>
      </c>
      <c r="G14" s="32">
        <v>0</v>
      </c>
    </row>
    <row r="15" spans="1:7" x14ac:dyDescent="0.2">
      <c r="A15" s="12" t="s">
        <v>24</v>
      </c>
      <c r="B15" s="13" t="s">
        <v>25</v>
      </c>
      <c r="C15" s="1">
        <v>3462041</v>
      </c>
      <c r="D15" s="2">
        <v>141758.32999999999</v>
      </c>
      <c r="E15" s="32">
        <f t="shared" si="0"/>
        <v>4.0946461928093854</v>
      </c>
      <c r="F15" s="3">
        <v>162207</v>
      </c>
      <c r="G15" s="32">
        <f t="shared" si="1"/>
        <v>87.393472538176525</v>
      </c>
    </row>
    <row r="16" spans="1:7" x14ac:dyDescent="0.2">
      <c r="A16" s="12" t="s">
        <v>40</v>
      </c>
      <c r="B16" s="13" t="s">
        <v>41</v>
      </c>
      <c r="C16" s="1">
        <v>300082</v>
      </c>
      <c r="D16" s="2">
        <v>50013.32</v>
      </c>
      <c r="E16" s="32">
        <f t="shared" si="0"/>
        <v>16.666551142687666</v>
      </c>
      <c r="F16" s="3">
        <v>48556.62</v>
      </c>
      <c r="G16" s="32">
        <f t="shared" si="1"/>
        <v>103.00000288323199</v>
      </c>
    </row>
    <row r="17" spans="1:7" ht="15.75" x14ac:dyDescent="0.25">
      <c r="A17" s="16" t="s">
        <v>56</v>
      </c>
      <c r="B17" s="17"/>
      <c r="C17" s="18">
        <f>SUM(C4:C16)</f>
        <v>6597142</v>
      </c>
      <c r="D17" s="18">
        <f>SUM(D4:D16)</f>
        <v>630753.14</v>
      </c>
      <c r="E17" s="19">
        <f t="shared" si="0"/>
        <v>9.5610059628851403</v>
      </c>
      <c r="F17" s="20">
        <f>SUM(F4:F16)</f>
        <v>678005.67</v>
      </c>
      <c r="G17" s="19">
        <f t="shared" ref="G17" si="4">D17/F17*100</f>
        <v>93.030658578415711</v>
      </c>
    </row>
    <row r="19" spans="1:7" x14ac:dyDescent="0.2">
      <c r="C19" s="21"/>
      <c r="D19" s="21"/>
    </row>
  </sheetData>
  <mergeCells count="2">
    <mergeCell ref="A2:E2"/>
    <mergeCell ref="A1:G1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26"/>
  <sheetViews>
    <sheetView zoomScaleNormal="100" workbookViewId="0">
      <selection activeCell="D4" sqref="D4"/>
    </sheetView>
  </sheetViews>
  <sheetFormatPr defaultColWidth="9.140625" defaultRowHeight="15" x14ac:dyDescent="0.2"/>
  <cols>
    <col min="1" max="1" width="16.28515625" style="8" customWidth="1"/>
    <col min="2" max="2" width="65.42578125" style="8" customWidth="1"/>
    <col min="3" max="3" width="21.7109375" style="8" customWidth="1"/>
    <col min="4" max="4" width="22.7109375" style="8" customWidth="1"/>
    <col min="5" max="5" width="15.42578125" style="8" customWidth="1"/>
    <col min="6" max="6" width="20.140625" style="8" customWidth="1"/>
    <col min="7" max="7" width="19.140625" style="8" customWidth="1"/>
    <col min="8" max="10" width="9.140625" style="8" customWidth="1"/>
    <col min="11" max="16384" width="9.140625" style="8"/>
  </cols>
  <sheetData>
    <row r="1" spans="1:10" ht="46.5" customHeight="1" x14ac:dyDescent="0.2">
      <c r="A1" s="38" t="s">
        <v>94</v>
      </c>
      <c r="B1" s="38"/>
      <c r="C1" s="38"/>
      <c r="D1" s="38"/>
      <c r="E1" s="38"/>
      <c r="F1" s="38"/>
      <c r="G1" s="38"/>
      <c r="H1" s="33"/>
      <c r="I1" s="33"/>
      <c r="J1" s="33"/>
    </row>
    <row r="2" spans="1:10" x14ac:dyDescent="0.2">
      <c r="A2" s="37"/>
      <c r="B2" s="37"/>
      <c r="C2" s="37"/>
      <c r="D2" s="37"/>
      <c r="E2" s="37"/>
      <c r="F2" s="4"/>
      <c r="G2" s="9" t="str">
        <f>'МР '!G2</f>
        <v>Ед. изм: руб.</v>
      </c>
      <c r="H2" s="24"/>
      <c r="I2" s="33"/>
      <c r="J2" s="33"/>
    </row>
    <row r="3" spans="1:10" ht="47.25" x14ac:dyDescent="0.2">
      <c r="A3" s="10" t="s">
        <v>100</v>
      </c>
      <c r="B3" s="10" t="s">
        <v>101</v>
      </c>
      <c r="C3" s="10" t="s">
        <v>102</v>
      </c>
      <c r="D3" s="10" t="s">
        <v>103</v>
      </c>
      <c r="E3" s="10" t="s">
        <v>57</v>
      </c>
      <c r="F3" s="10" t="s">
        <v>104</v>
      </c>
      <c r="G3" s="11" t="s">
        <v>95</v>
      </c>
    </row>
    <row r="4" spans="1:10" ht="45" x14ac:dyDescent="0.2">
      <c r="A4" s="12" t="s">
        <v>0</v>
      </c>
      <c r="B4" s="13" t="s">
        <v>1</v>
      </c>
      <c r="C4" s="1">
        <v>10977503</v>
      </c>
      <c r="D4" s="2">
        <v>1858378.05</v>
      </c>
      <c r="E4" s="32">
        <f>D4*100/C4</f>
        <v>16.928968728134258</v>
      </c>
      <c r="F4" s="3">
        <v>1790190.8</v>
      </c>
      <c r="G4" s="32">
        <f>D4/F4*100</f>
        <v>103.80893757246434</v>
      </c>
    </row>
    <row r="5" spans="1:10" ht="45" x14ac:dyDescent="0.2">
      <c r="A5" s="12" t="s">
        <v>2</v>
      </c>
      <c r="B5" s="13" t="s">
        <v>3</v>
      </c>
      <c r="C5" s="1">
        <v>24940</v>
      </c>
      <c r="D5" s="2">
        <v>0</v>
      </c>
      <c r="E5" s="32">
        <f t="shared" ref="E5:E23" si="0">D5*100/C5</f>
        <v>0</v>
      </c>
      <c r="F5" s="3">
        <v>25114</v>
      </c>
      <c r="G5" s="32">
        <f t="shared" ref="G5:G24" si="1">D5/F5*100</f>
        <v>0</v>
      </c>
    </row>
    <row r="6" spans="1:10" ht="18" customHeight="1" x14ac:dyDescent="0.2">
      <c r="A6" s="12" t="s">
        <v>65</v>
      </c>
      <c r="B6" s="13" t="s">
        <v>66</v>
      </c>
      <c r="C6" s="22"/>
      <c r="D6" s="22"/>
      <c r="E6" s="32" t="s">
        <v>98</v>
      </c>
      <c r="F6" s="3">
        <v>520000</v>
      </c>
      <c r="G6" s="32">
        <f t="shared" si="1"/>
        <v>0</v>
      </c>
    </row>
    <row r="7" spans="1:10" x14ac:dyDescent="0.2">
      <c r="A7" s="12" t="s">
        <v>4</v>
      </c>
      <c r="B7" s="13" t="s">
        <v>5</v>
      </c>
      <c r="C7" s="1">
        <v>100000</v>
      </c>
      <c r="D7" s="2">
        <v>0</v>
      </c>
      <c r="E7" s="32">
        <f t="shared" si="0"/>
        <v>0</v>
      </c>
      <c r="F7" s="23">
        <v>0</v>
      </c>
      <c r="G7" s="32" t="s">
        <v>98</v>
      </c>
    </row>
    <row r="8" spans="1:10" ht="19.149999999999999" customHeight="1" x14ac:dyDescent="0.2">
      <c r="A8" s="12" t="s">
        <v>6</v>
      </c>
      <c r="B8" s="13" t="s">
        <v>7</v>
      </c>
      <c r="C8" s="1">
        <v>158633</v>
      </c>
      <c r="D8" s="2">
        <v>55750</v>
      </c>
      <c r="E8" s="32">
        <f t="shared" si="0"/>
        <v>35.144011649530675</v>
      </c>
      <c r="F8" s="3">
        <v>59647.17</v>
      </c>
      <c r="G8" s="32">
        <f t="shared" si="1"/>
        <v>93.466295215682493</v>
      </c>
    </row>
    <row r="9" spans="1:10" ht="35.25" customHeight="1" x14ac:dyDescent="0.2">
      <c r="A9" s="12" t="s">
        <v>60</v>
      </c>
      <c r="B9" s="13" t="s">
        <v>80</v>
      </c>
      <c r="C9" s="1"/>
      <c r="D9" s="2"/>
      <c r="E9" s="32" t="s">
        <v>98</v>
      </c>
      <c r="F9" s="23"/>
      <c r="G9" s="32" t="s">
        <v>98</v>
      </c>
    </row>
    <row r="10" spans="1:10" ht="18" customHeight="1" x14ac:dyDescent="0.2">
      <c r="A10" s="12" t="s">
        <v>73</v>
      </c>
      <c r="B10" s="13" t="s">
        <v>11</v>
      </c>
      <c r="C10" s="1">
        <v>1333334</v>
      </c>
      <c r="D10" s="2">
        <v>0</v>
      </c>
      <c r="E10" s="32">
        <f t="shared" si="0"/>
        <v>0</v>
      </c>
      <c r="F10" s="23"/>
      <c r="G10" s="32" t="s">
        <v>98</v>
      </c>
    </row>
    <row r="11" spans="1:10" ht="21" customHeight="1" x14ac:dyDescent="0.2">
      <c r="A11" s="12" t="s">
        <v>14</v>
      </c>
      <c r="B11" s="13" t="s">
        <v>13</v>
      </c>
      <c r="C11" s="22"/>
      <c r="D11" s="22"/>
      <c r="E11" s="32" t="s">
        <v>98</v>
      </c>
      <c r="F11" s="23"/>
      <c r="G11" s="32" t="s">
        <v>98</v>
      </c>
    </row>
    <row r="12" spans="1:10" ht="19.149999999999999" customHeight="1" x14ac:dyDescent="0.2">
      <c r="A12" s="12" t="s">
        <v>16</v>
      </c>
      <c r="B12" s="13" t="s">
        <v>17</v>
      </c>
      <c r="C12" s="1">
        <v>14190000</v>
      </c>
      <c r="D12" s="2">
        <v>1301934.81</v>
      </c>
      <c r="E12" s="32">
        <f t="shared" si="0"/>
        <v>9.1750162790697676</v>
      </c>
      <c r="F12" s="3">
        <v>1028997.21</v>
      </c>
      <c r="G12" s="32">
        <f t="shared" si="1"/>
        <v>126.52462002302222</v>
      </c>
    </row>
    <row r="13" spans="1:10" x14ac:dyDescent="0.2">
      <c r="A13" s="12" t="s">
        <v>18</v>
      </c>
      <c r="B13" s="13" t="s">
        <v>19</v>
      </c>
      <c r="C13" s="1">
        <v>7091245.46</v>
      </c>
      <c r="D13" s="2">
        <v>533218.5</v>
      </c>
      <c r="E13" s="32">
        <f t="shared" si="0"/>
        <v>7.51939138206055</v>
      </c>
      <c r="F13" s="3">
        <v>687169.2</v>
      </c>
      <c r="G13" s="32">
        <f t="shared" si="1"/>
        <v>77.596391107168373</v>
      </c>
    </row>
    <row r="14" spans="1:10" x14ac:dyDescent="0.2">
      <c r="A14" s="12" t="s">
        <v>20</v>
      </c>
      <c r="B14" s="13" t="s">
        <v>21</v>
      </c>
      <c r="C14" s="22"/>
      <c r="D14" s="22"/>
      <c r="E14" s="32" t="s">
        <v>98</v>
      </c>
      <c r="F14" s="2"/>
      <c r="G14" s="32" t="s">
        <v>98</v>
      </c>
    </row>
    <row r="15" spans="1:10" x14ac:dyDescent="0.2">
      <c r="A15" s="12" t="s">
        <v>22</v>
      </c>
      <c r="B15" s="13" t="s">
        <v>23</v>
      </c>
      <c r="C15" s="1">
        <v>5183600</v>
      </c>
      <c r="D15" s="2">
        <v>735159.39</v>
      </c>
      <c r="E15" s="32">
        <f t="shared" si="0"/>
        <v>14.182409715255806</v>
      </c>
      <c r="F15" s="3">
        <v>168396.32</v>
      </c>
      <c r="G15" s="32">
        <f t="shared" si="1"/>
        <v>436.56499738236556</v>
      </c>
    </row>
    <row r="16" spans="1:10" x14ac:dyDescent="0.2">
      <c r="A16" s="12" t="s">
        <v>58</v>
      </c>
      <c r="B16" s="13" t="s">
        <v>59</v>
      </c>
      <c r="C16" s="1">
        <v>2100000</v>
      </c>
      <c r="D16" s="2">
        <v>292012.88</v>
      </c>
      <c r="E16" s="32">
        <f t="shared" si="0"/>
        <v>13.905375238095239</v>
      </c>
      <c r="F16" s="3">
        <v>28900</v>
      </c>
      <c r="G16" s="32">
        <f t="shared" si="1"/>
        <v>1010.4251903114188</v>
      </c>
    </row>
    <row r="17" spans="1:7" ht="18" customHeight="1" x14ac:dyDescent="0.2">
      <c r="A17" s="12" t="s">
        <v>24</v>
      </c>
      <c r="B17" s="13" t="s">
        <v>25</v>
      </c>
      <c r="C17" s="1">
        <v>14900461</v>
      </c>
      <c r="D17" s="2">
        <v>1370712.17</v>
      </c>
      <c r="E17" s="32">
        <f t="shared" si="0"/>
        <v>9.1991259196611441</v>
      </c>
      <c r="F17" s="3">
        <v>1693654.67</v>
      </c>
      <c r="G17" s="32">
        <f t="shared" si="1"/>
        <v>80.932210932940649</v>
      </c>
    </row>
    <row r="18" spans="1:7" x14ac:dyDescent="0.2">
      <c r="A18" s="12" t="s">
        <v>71</v>
      </c>
      <c r="B18" s="13" t="s">
        <v>76</v>
      </c>
      <c r="C18" s="1"/>
      <c r="D18" s="2"/>
      <c r="E18" s="32" t="s">
        <v>98</v>
      </c>
      <c r="F18" s="2"/>
      <c r="G18" s="32" t="s">
        <v>98</v>
      </c>
    </row>
    <row r="19" spans="1:7" x14ac:dyDescent="0.2">
      <c r="A19" s="12" t="s">
        <v>77</v>
      </c>
      <c r="B19" s="13" t="s">
        <v>37</v>
      </c>
      <c r="C19" s="22"/>
      <c r="D19" s="22"/>
      <c r="E19" s="32" t="s">
        <v>98</v>
      </c>
      <c r="F19" s="2"/>
      <c r="G19" s="32" t="s">
        <v>98</v>
      </c>
    </row>
    <row r="20" spans="1:7" ht="19.5" customHeight="1" x14ac:dyDescent="0.2">
      <c r="A20" s="12" t="s">
        <v>40</v>
      </c>
      <c r="B20" s="13" t="s">
        <v>41</v>
      </c>
      <c r="C20" s="1">
        <v>448273</v>
      </c>
      <c r="D20" s="2">
        <v>74711.899999999994</v>
      </c>
      <c r="E20" s="32">
        <f t="shared" si="0"/>
        <v>16.666607179107373</v>
      </c>
      <c r="F20" s="3">
        <v>72535.839999999997</v>
      </c>
      <c r="G20" s="32">
        <f t="shared" si="1"/>
        <v>102.99997904484184</v>
      </c>
    </row>
    <row r="21" spans="1:7" ht="18" customHeight="1" x14ac:dyDescent="0.2">
      <c r="A21" s="12" t="s">
        <v>42</v>
      </c>
      <c r="B21" s="13" t="s">
        <v>43</v>
      </c>
      <c r="C21" s="1"/>
      <c r="D21" s="2"/>
      <c r="E21" s="32" t="s">
        <v>98</v>
      </c>
      <c r="F21" s="3"/>
      <c r="G21" s="32" t="s">
        <v>98</v>
      </c>
    </row>
    <row r="22" spans="1:7" x14ac:dyDescent="0.2">
      <c r="A22" s="12" t="s">
        <v>48</v>
      </c>
      <c r="B22" s="13" t="s">
        <v>49</v>
      </c>
      <c r="C22" s="23"/>
      <c r="D22" s="23"/>
      <c r="E22" s="32" t="s">
        <v>98</v>
      </c>
      <c r="F22" s="2">
        <v>4750000</v>
      </c>
      <c r="G22" s="32">
        <f t="shared" si="1"/>
        <v>0</v>
      </c>
    </row>
    <row r="23" spans="1:7" ht="24.75" customHeight="1" x14ac:dyDescent="0.2">
      <c r="A23" s="12" t="s">
        <v>50</v>
      </c>
      <c r="B23" s="13" t="s">
        <v>51</v>
      </c>
      <c r="C23" s="23">
        <v>8316400</v>
      </c>
      <c r="D23" s="23">
        <v>7157032.7000000002</v>
      </c>
      <c r="E23" s="32">
        <f t="shared" si="0"/>
        <v>86.059264826126693</v>
      </c>
      <c r="F23" s="23"/>
      <c r="G23" s="32" t="s">
        <v>98</v>
      </c>
    </row>
    <row r="24" spans="1:7" ht="15.75" x14ac:dyDescent="0.25">
      <c r="A24" s="16" t="s">
        <v>56</v>
      </c>
      <c r="B24" s="17"/>
      <c r="C24" s="18">
        <f>SUM(C4:C23)</f>
        <v>64824389.460000001</v>
      </c>
      <c r="D24" s="18">
        <f>SUM(D4:D23)</f>
        <v>13378910.4</v>
      </c>
      <c r="E24" s="19">
        <f>D24*100/C24</f>
        <v>20.638698661798394</v>
      </c>
      <c r="F24" s="18">
        <f>SUM(F4:F23)</f>
        <v>10824605.210000001</v>
      </c>
      <c r="G24" s="32">
        <f t="shared" si="1"/>
        <v>123.59721338973432</v>
      </c>
    </row>
    <row r="26" spans="1:7" x14ac:dyDescent="0.2">
      <c r="C26" s="28"/>
      <c r="D26" s="28"/>
    </row>
  </sheetData>
  <mergeCells count="2">
    <mergeCell ref="A2:E2"/>
    <mergeCell ref="A1:G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21"/>
  <sheetViews>
    <sheetView zoomScaleNormal="100" workbookViewId="0">
      <selection activeCell="G2" sqref="G2"/>
    </sheetView>
  </sheetViews>
  <sheetFormatPr defaultColWidth="9.140625" defaultRowHeight="15" x14ac:dyDescent="0.2"/>
  <cols>
    <col min="1" max="1" width="16.140625" style="8" customWidth="1"/>
    <col min="2" max="2" width="67.140625" style="8" customWidth="1"/>
    <col min="3" max="3" width="19.42578125" style="8" bestFit="1" customWidth="1"/>
    <col min="4" max="4" width="17.85546875" style="8" bestFit="1" customWidth="1"/>
    <col min="5" max="5" width="16" style="8" customWidth="1"/>
    <col min="6" max="6" width="20.7109375" style="8" customWidth="1"/>
    <col min="7" max="7" width="21.140625" style="8" customWidth="1"/>
    <col min="8" max="16384" width="9.140625" style="8"/>
  </cols>
  <sheetData>
    <row r="1" spans="1:7" ht="38.25" customHeight="1" x14ac:dyDescent="0.2">
      <c r="A1" s="38" t="s">
        <v>93</v>
      </c>
      <c r="B1" s="38"/>
      <c r="C1" s="38"/>
      <c r="D1" s="38"/>
      <c r="E1" s="38"/>
      <c r="F1" s="38"/>
      <c r="G1" s="38"/>
    </row>
    <row r="2" spans="1:7" x14ac:dyDescent="0.2">
      <c r="A2" s="37"/>
      <c r="B2" s="37"/>
      <c r="C2" s="37"/>
      <c r="D2" s="37"/>
      <c r="E2" s="37"/>
      <c r="F2" s="4"/>
      <c r="G2" s="9" t="s">
        <v>99</v>
      </c>
    </row>
    <row r="3" spans="1:7" ht="47.25" x14ac:dyDescent="0.2">
      <c r="A3" s="10" t="s">
        <v>100</v>
      </c>
      <c r="B3" s="10" t="s">
        <v>101</v>
      </c>
      <c r="C3" s="10" t="s">
        <v>102</v>
      </c>
      <c r="D3" s="10" t="s">
        <v>103</v>
      </c>
      <c r="E3" s="10" t="s">
        <v>57</v>
      </c>
      <c r="F3" s="10" t="s">
        <v>104</v>
      </c>
      <c r="G3" s="11" t="s">
        <v>97</v>
      </c>
    </row>
    <row r="4" spans="1:7" ht="45" x14ac:dyDescent="0.2">
      <c r="A4" s="12" t="s">
        <v>0</v>
      </c>
      <c r="B4" s="13" t="s">
        <v>1</v>
      </c>
      <c r="C4" s="1">
        <v>8286643.2000000002</v>
      </c>
      <c r="D4" s="2">
        <v>1133652.78</v>
      </c>
      <c r="E4" s="32">
        <f>D4*100/C4</f>
        <v>13.680482586724622</v>
      </c>
      <c r="F4" s="3">
        <v>1252558.5900000001</v>
      </c>
      <c r="G4" s="32">
        <f>D4/F4*100</f>
        <v>90.506966225029046</v>
      </c>
    </row>
    <row r="5" spans="1:7" ht="45" x14ac:dyDescent="0.2">
      <c r="A5" s="12" t="s">
        <v>2</v>
      </c>
      <c r="B5" s="13" t="s">
        <v>3</v>
      </c>
      <c r="C5" s="1">
        <v>4216</v>
      </c>
      <c r="D5" s="2">
        <v>0</v>
      </c>
      <c r="E5" s="32">
        <f t="shared" ref="E5:E18" si="0">D5*100/C5</f>
        <v>0</v>
      </c>
      <c r="F5" s="3"/>
      <c r="G5" s="32" t="s">
        <v>98</v>
      </c>
    </row>
    <row r="6" spans="1:7" x14ac:dyDescent="0.2">
      <c r="A6" s="12" t="s">
        <v>4</v>
      </c>
      <c r="B6" s="13" t="s">
        <v>5</v>
      </c>
      <c r="C6" s="1">
        <v>50000</v>
      </c>
      <c r="D6" s="2">
        <v>0</v>
      </c>
      <c r="E6" s="32">
        <f t="shared" si="0"/>
        <v>0</v>
      </c>
      <c r="F6" s="23">
        <v>0</v>
      </c>
      <c r="G6" s="32" t="s">
        <v>98</v>
      </c>
    </row>
    <row r="7" spans="1:7" x14ac:dyDescent="0.2">
      <c r="A7" s="12" t="s">
        <v>6</v>
      </c>
      <c r="B7" s="13" t="s">
        <v>7</v>
      </c>
      <c r="C7" s="1">
        <v>51127</v>
      </c>
      <c r="D7" s="2">
        <v>29200</v>
      </c>
      <c r="E7" s="32">
        <f t="shared" si="0"/>
        <v>57.11268018855008</v>
      </c>
      <c r="F7" s="23">
        <v>21000</v>
      </c>
      <c r="G7" s="32">
        <f t="shared" ref="G7:G19" si="1">D7/F7*100</f>
        <v>139.04761904761904</v>
      </c>
    </row>
    <row r="8" spans="1:7" ht="30" x14ac:dyDescent="0.2">
      <c r="A8" s="12" t="s">
        <v>60</v>
      </c>
      <c r="B8" s="13" t="s">
        <v>61</v>
      </c>
      <c r="C8" s="22"/>
      <c r="D8" s="22"/>
      <c r="E8" s="32">
        <f>D9*100/C9</f>
        <v>25.483964553222915</v>
      </c>
      <c r="F8" s="3">
        <v>38000</v>
      </c>
      <c r="G8" s="32">
        <f>D8/F8*100</f>
        <v>0</v>
      </c>
    </row>
    <row r="9" spans="1:7" ht="32.25" customHeight="1" x14ac:dyDescent="0.2">
      <c r="A9" s="12" t="s">
        <v>82</v>
      </c>
      <c r="B9" s="13" t="s">
        <v>83</v>
      </c>
      <c r="C9" s="1">
        <v>151664</v>
      </c>
      <c r="D9" s="2">
        <v>38650</v>
      </c>
      <c r="E9" s="32">
        <f t="shared" ref="E9:E13" si="2">D10*100/C10</f>
        <v>0</v>
      </c>
      <c r="F9" s="22"/>
      <c r="G9" s="32" t="s">
        <v>98</v>
      </c>
    </row>
    <row r="10" spans="1:7" x14ac:dyDescent="0.2">
      <c r="A10" s="12" t="s">
        <v>10</v>
      </c>
      <c r="B10" s="13" t="s">
        <v>11</v>
      </c>
      <c r="C10" s="1">
        <v>1182667</v>
      </c>
      <c r="D10" s="2">
        <v>0</v>
      </c>
      <c r="E10" s="32" t="s">
        <v>98</v>
      </c>
      <c r="F10" s="3"/>
      <c r="G10" s="32" t="s">
        <v>98</v>
      </c>
    </row>
    <row r="11" spans="1:7" x14ac:dyDescent="0.2">
      <c r="A11" s="12" t="s">
        <v>14</v>
      </c>
      <c r="B11" s="13" t="s">
        <v>15</v>
      </c>
      <c r="C11" s="1"/>
      <c r="D11" s="2"/>
      <c r="E11" s="32">
        <f t="shared" si="2"/>
        <v>10.004925501785495</v>
      </c>
      <c r="F11" s="3">
        <v>3150</v>
      </c>
      <c r="G11" s="32">
        <f>D11/F11*100</f>
        <v>0</v>
      </c>
    </row>
    <row r="12" spans="1:7" x14ac:dyDescent="0.2">
      <c r="A12" s="12" t="s">
        <v>18</v>
      </c>
      <c r="B12" s="13" t="s">
        <v>19</v>
      </c>
      <c r="C12" s="34">
        <v>649680</v>
      </c>
      <c r="D12" s="34">
        <v>65000</v>
      </c>
      <c r="E12" s="32">
        <f t="shared" si="2"/>
        <v>22.373046728971964</v>
      </c>
      <c r="F12" s="23">
        <v>11387</v>
      </c>
      <c r="G12" s="32">
        <f t="shared" ref="G12:G18" si="3">D12/F12*100</f>
        <v>570.8263809607447</v>
      </c>
    </row>
    <row r="13" spans="1:7" x14ac:dyDescent="0.2">
      <c r="A13" s="12" t="s">
        <v>22</v>
      </c>
      <c r="B13" s="13" t="s">
        <v>23</v>
      </c>
      <c r="C13" s="1">
        <v>535000</v>
      </c>
      <c r="D13" s="2">
        <v>119695.8</v>
      </c>
      <c r="E13" s="32">
        <f t="shared" si="2"/>
        <v>11.845395295828238</v>
      </c>
      <c r="F13" s="3">
        <v>59658.400000000001</v>
      </c>
      <c r="G13" s="32">
        <f t="shared" si="3"/>
        <v>200.6352835476647</v>
      </c>
    </row>
    <row r="14" spans="1:7" x14ac:dyDescent="0.2">
      <c r="A14" s="12" t="s">
        <v>58</v>
      </c>
      <c r="B14" s="13" t="s">
        <v>59</v>
      </c>
      <c r="C14" s="1">
        <v>782667</v>
      </c>
      <c r="D14" s="2">
        <v>92710</v>
      </c>
      <c r="E14" s="32">
        <f>D14*100/C14</f>
        <v>11.845395295828238</v>
      </c>
      <c r="F14" s="3">
        <v>30169.27</v>
      </c>
      <c r="G14" s="32">
        <f t="shared" si="3"/>
        <v>307.29944741785266</v>
      </c>
    </row>
    <row r="15" spans="1:7" x14ac:dyDescent="0.2">
      <c r="A15" s="12" t="s">
        <v>24</v>
      </c>
      <c r="B15" s="13" t="s">
        <v>25</v>
      </c>
      <c r="C15" s="1">
        <v>8434911.1099999994</v>
      </c>
      <c r="D15" s="2">
        <v>533790.12</v>
      </c>
      <c r="E15" s="32">
        <f>D15*100/C15</f>
        <v>6.3283431566595372</v>
      </c>
      <c r="F15" s="3">
        <v>226984.32000000001</v>
      </c>
      <c r="G15" s="32">
        <f t="shared" si="3"/>
        <v>235.16607666996555</v>
      </c>
    </row>
    <row r="16" spans="1:7" x14ac:dyDescent="0.2">
      <c r="A16" s="12" t="s">
        <v>40</v>
      </c>
      <c r="B16" s="13" t="s">
        <v>41</v>
      </c>
      <c r="C16" s="1">
        <v>113750</v>
      </c>
      <c r="D16" s="2">
        <v>28435.56</v>
      </c>
      <c r="E16" s="32">
        <f>D16*100/C16</f>
        <v>24.998294505494506</v>
      </c>
      <c r="F16" s="3">
        <v>27607.35</v>
      </c>
      <c r="G16" s="32">
        <f t="shared" si="3"/>
        <v>102.9999619666502</v>
      </c>
    </row>
    <row r="17" spans="1:7" x14ac:dyDescent="0.2">
      <c r="A17" s="12" t="s">
        <v>42</v>
      </c>
      <c r="B17" s="13" t="s">
        <v>43</v>
      </c>
      <c r="C17" s="1">
        <v>45000</v>
      </c>
      <c r="D17" s="2">
        <v>10000</v>
      </c>
      <c r="E17" s="32">
        <f t="shared" si="0"/>
        <v>22.222222222222221</v>
      </c>
      <c r="F17" s="3">
        <v>20000</v>
      </c>
      <c r="G17" s="32">
        <f t="shared" si="3"/>
        <v>50</v>
      </c>
    </row>
    <row r="18" spans="1:7" x14ac:dyDescent="0.2">
      <c r="A18" s="12" t="s">
        <v>48</v>
      </c>
      <c r="B18" s="13" t="s">
        <v>49</v>
      </c>
      <c r="C18" s="1">
        <v>8423614</v>
      </c>
      <c r="D18" s="2">
        <v>2390000</v>
      </c>
      <c r="E18" s="32">
        <f t="shared" si="0"/>
        <v>28.3726201129349</v>
      </c>
      <c r="F18" s="3">
        <v>2090000</v>
      </c>
      <c r="G18" s="32">
        <f t="shared" si="3"/>
        <v>114.35406698564594</v>
      </c>
    </row>
    <row r="19" spans="1:7" ht="15.75" x14ac:dyDescent="0.25">
      <c r="A19" s="16" t="s">
        <v>56</v>
      </c>
      <c r="B19" s="17"/>
      <c r="C19" s="18">
        <f>SUM(C4:C18)</f>
        <v>28710939.309999999</v>
      </c>
      <c r="D19" s="18">
        <f>SUM(D4:D18)</f>
        <v>4441134.26</v>
      </c>
      <c r="E19" s="19">
        <f t="shared" ref="E19" si="4">D19*100/C19</f>
        <v>15.468439440618219</v>
      </c>
      <c r="F19" s="18">
        <f>SUM(F4:F18)</f>
        <v>3780514.93</v>
      </c>
      <c r="G19" s="32">
        <f t="shared" si="1"/>
        <v>117.47432141472854</v>
      </c>
    </row>
    <row r="21" spans="1:7" x14ac:dyDescent="0.2">
      <c r="C21" s="28"/>
      <c r="D21" s="28"/>
    </row>
  </sheetData>
  <mergeCells count="2">
    <mergeCell ref="A2:E2"/>
    <mergeCell ref="A1:G1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7"/>
  <sheetViews>
    <sheetView workbookViewId="0">
      <selection activeCell="G2" sqref="G2"/>
    </sheetView>
  </sheetViews>
  <sheetFormatPr defaultColWidth="9.140625" defaultRowHeight="15" x14ac:dyDescent="0.2"/>
  <cols>
    <col min="1" max="1" width="16.140625" style="8" customWidth="1"/>
    <col min="2" max="2" width="74" style="8" customWidth="1"/>
    <col min="3" max="5" width="17.85546875" style="8" bestFit="1" customWidth="1"/>
    <col min="6" max="6" width="22.42578125" style="8" customWidth="1"/>
    <col min="7" max="7" width="21.140625" style="8" customWidth="1"/>
    <col min="8" max="13" width="9.140625" style="8"/>
    <col min="14" max="14" width="9.140625" style="8" customWidth="1"/>
    <col min="15" max="16384" width="9.140625" style="8"/>
  </cols>
  <sheetData>
    <row r="1" spans="1:7" ht="52.5" customHeight="1" x14ac:dyDescent="0.2">
      <c r="A1" s="38" t="s">
        <v>92</v>
      </c>
      <c r="B1" s="38"/>
      <c r="C1" s="38"/>
      <c r="D1" s="38"/>
      <c r="E1" s="38"/>
      <c r="F1" s="38"/>
      <c r="G1" s="38"/>
    </row>
    <row r="2" spans="1:7" x14ac:dyDescent="0.2">
      <c r="A2" s="37"/>
      <c r="B2" s="37"/>
      <c r="C2" s="37"/>
      <c r="D2" s="37"/>
      <c r="E2" s="37"/>
      <c r="F2" s="4"/>
      <c r="G2" s="9" t="s">
        <v>99</v>
      </c>
    </row>
    <row r="3" spans="1:7" ht="47.25" x14ac:dyDescent="0.2">
      <c r="A3" s="10" t="s">
        <v>100</v>
      </c>
      <c r="B3" s="10" t="s">
        <v>101</v>
      </c>
      <c r="C3" s="10" t="s">
        <v>102</v>
      </c>
      <c r="D3" s="10" t="s">
        <v>103</v>
      </c>
      <c r="E3" s="10" t="s">
        <v>57</v>
      </c>
      <c r="F3" s="10" t="s">
        <v>104</v>
      </c>
      <c r="G3" s="11" t="s">
        <v>97</v>
      </c>
    </row>
    <row r="4" spans="1:7" ht="30" x14ac:dyDescent="0.2">
      <c r="A4" s="12" t="s">
        <v>62</v>
      </c>
      <c r="B4" s="13" t="s">
        <v>63</v>
      </c>
      <c r="C4" s="1">
        <v>696014</v>
      </c>
      <c r="D4" s="2">
        <v>141163.03</v>
      </c>
      <c r="E4" s="32">
        <f>D4*100/C4</f>
        <v>20.281636576275766</v>
      </c>
      <c r="F4" s="3">
        <v>141624.35</v>
      </c>
      <c r="G4" s="32">
        <f>D4/F4*100</f>
        <v>99.67426505399672</v>
      </c>
    </row>
    <row r="5" spans="1:7" ht="45" x14ac:dyDescent="0.2">
      <c r="A5" s="12" t="s">
        <v>0</v>
      </c>
      <c r="B5" s="13" t="s">
        <v>1</v>
      </c>
      <c r="C5" s="1">
        <v>2459152</v>
      </c>
      <c r="D5" s="2">
        <v>442657.4</v>
      </c>
      <c r="E5" s="32">
        <f t="shared" ref="E5:E14" si="0">D5*100/C5</f>
        <v>18.000408270818557</v>
      </c>
      <c r="F5" s="3">
        <v>293179.40999999997</v>
      </c>
      <c r="G5" s="32">
        <f t="shared" ref="G5:G14" si="1">D5/F5*100</f>
        <v>150.98515956492309</v>
      </c>
    </row>
    <row r="6" spans="1:7" ht="30" x14ac:dyDescent="0.2">
      <c r="A6" s="12" t="s">
        <v>2</v>
      </c>
      <c r="B6" s="13" t="s">
        <v>3</v>
      </c>
      <c r="C6" s="1">
        <v>340</v>
      </c>
      <c r="D6" s="2">
        <v>0</v>
      </c>
      <c r="E6" s="32">
        <f t="shared" si="0"/>
        <v>0</v>
      </c>
      <c r="F6" s="23"/>
      <c r="G6" s="32" t="s">
        <v>98</v>
      </c>
    </row>
    <row r="7" spans="1:7" x14ac:dyDescent="0.2">
      <c r="A7" s="12" t="s">
        <v>4</v>
      </c>
      <c r="B7" s="13" t="s">
        <v>5</v>
      </c>
      <c r="C7" s="1">
        <v>1000</v>
      </c>
      <c r="D7" s="2">
        <v>0</v>
      </c>
      <c r="E7" s="32">
        <f t="shared" si="0"/>
        <v>0</v>
      </c>
      <c r="F7" s="23"/>
      <c r="G7" s="32" t="s">
        <v>98</v>
      </c>
    </row>
    <row r="8" spans="1:7" x14ac:dyDescent="0.2">
      <c r="A8" s="12" t="s">
        <v>6</v>
      </c>
      <c r="B8" s="13" t="s">
        <v>7</v>
      </c>
      <c r="C8" s="1">
        <v>5000</v>
      </c>
      <c r="D8" s="2">
        <v>4000</v>
      </c>
      <c r="E8" s="32">
        <f t="shared" si="0"/>
        <v>80</v>
      </c>
      <c r="F8" s="3">
        <v>7592.61</v>
      </c>
      <c r="G8" s="32">
        <f t="shared" si="1"/>
        <v>52.682806044298339</v>
      </c>
    </row>
    <row r="9" spans="1:7" ht="30" x14ac:dyDescent="0.2">
      <c r="A9" s="12" t="s">
        <v>78</v>
      </c>
      <c r="B9" s="13" t="s">
        <v>61</v>
      </c>
      <c r="C9" s="1">
        <v>10800</v>
      </c>
      <c r="D9" s="2">
        <v>2550</v>
      </c>
      <c r="E9" s="32">
        <f t="shared" si="0"/>
        <v>23.611111111111111</v>
      </c>
      <c r="F9" s="23"/>
      <c r="G9" s="32" t="s">
        <v>98</v>
      </c>
    </row>
    <row r="10" spans="1:7" x14ac:dyDescent="0.2">
      <c r="A10" s="12" t="s">
        <v>22</v>
      </c>
      <c r="B10" s="13" t="s">
        <v>23</v>
      </c>
      <c r="C10" s="1">
        <v>1312092</v>
      </c>
      <c r="D10" s="2">
        <v>200430.41</v>
      </c>
      <c r="E10" s="32">
        <f t="shared" si="0"/>
        <v>15.275636921801215</v>
      </c>
      <c r="F10" s="3">
        <v>92635.18</v>
      </c>
      <c r="G10" s="32">
        <f t="shared" si="1"/>
        <v>216.36532686609993</v>
      </c>
    </row>
    <row r="11" spans="1:7" x14ac:dyDescent="0.2">
      <c r="A11" s="12" t="s">
        <v>58</v>
      </c>
      <c r="B11" s="13" t="s">
        <v>59</v>
      </c>
      <c r="C11" s="1">
        <v>966667</v>
      </c>
      <c r="D11" s="2">
        <v>0</v>
      </c>
      <c r="E11" s="32">
        <f t="shared" si="0"/>
        <v>0</v>
      </c>
      <c r="F11" s="23"/>
      <c r="G11" s="32" t="s">
        <v>98</v>
      </c>
    </row>
    <row r="12" spans="1:7" x14ac:dyDescent="0.2">
      <c r="A12" s="12" t="s">
        <v>24</v>
      </c>
      <c r="B12" s="13" t="s">
        <v>25</v>
      </c>
      <c r="C12" s="1">
        <v>2722224</v>
      </c>
      <c r="D12" s="2">
        <v>0</v>
      </c>
      <c r="E12" s="32">
        <f t="shared" si="0"/>
        <v>0</v>
      </c>
      <c r="F12" s="3">
        <v>198830</v>
      </c>
      <c r="G12" s="32">
        <f t="shared" si="1"/>
        <v>0</v>
      </c>
    </row>
    <row r="13" spans="1:7" ht="15" customHeight="1" x14ac:dyDescent="0.2">
      <c r="A13" s="12" t="s">
        <v>71</v>
      </c>
      <c r="B13" s="13" t="s">
        <v>76</v>
      </c>
      <c r="C13" s="1">
        <v>78363</v>
      </c>
      <c r="D13" s="2">
        <v>19590.599999999999</v>
      </c>
      <c r="E13" s="32">
        <f t="shared" si="0"/>
        <v>24.999808583132342</v>
      </c>
      <c r="F13" s="3"/>
      <c r="G13" s="32" t="s">
        <v>98</v>
      </c>
    </row>
    <row r="14" spans="1:7" x14ac:dyDescent="0.2">
      <c r="A14" s="12" t="s">
        <v>40</v>
      </c>
      <c r="B14" s="13" t="s">
        <v>41</v>
      </c>
      <c r="C14" s="1">
        <v>667000</v>
      </c>
      <c r="D14" s="2">
        <v>0</v>
      </c>
      <c r="E14" s="32">
        <f t="shared" si="0"/>
        <v>0</v>
      </c>
      <c r="F14" s="23">
        <v>19020</v>
      </c>
      <c r="G14" s="32">
        <f t="shared" si="1"/>
        <v>0</v>
      </c>
    </row>
    <row r="15" spans="1:7" s="35" customFormat="1" ht="15.75" x14ac:dyDescent="0.25">
      <c r="A15" s="16" t="s">
        <v>56</v>
      </c>
      <c r="B15" s="17"/>
      <c r="C15" s="18">
        <f>SUM(C4:C14)</f>
        <v>8918652</v>
      </c>
      <c r="D15" s="18">
        <f>SUM(D4:D14)</f>
        <v>810391.44000000006</v>
      </c>
      <c r="E15" s="19">
        <f t="shared" ref="E15" si="2">D15*100/C15</f>
        <v>9.0864789880802608</v>
      </c>
      <c r="F15" s="20">
        <f>SUM(F4:F14)</f>
        <v>752881.55</v>
      </c>
      <c r="G15" s="19">
        <f>D15/F15*100</f>
        <v>107.63863718004512</v>
      </c>
    </row>
    <row r="16" spans="1:7" x14ac:dyDescent="0.2">
      <c r="C16" s="28"/>
      <c r="D16" s="28"/>
    </row>
    <row r="17" spans="3:4" x14ac:dyDescent="0.2">
      <c r="C17" s="28"/>
      <c r="D17" s="28"/>
    </row>
  </sheetData>
  <mergeCells count="2">
    <mergeCell ref="A2:E2"/>
    <mergeCell ref="A1:G1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8"/>
  <sheetViews>
    <sheetView workbookViewId="0">
      <selection activeCell="G2" sqref="G2"/>
    </sheetView>
  </sheetViews>
  <sheetFormatPr defaultColWidth="9.140625" defaultRowHeight="15" x14ac:dyDescent="0.2"/>
  <cols>
    <col min="1" max="1" width="16.140625" style="15" customWidth="1"/>
    <col min="2" max="2" width="74.5703125" style="15" customWidth="1"/>
    <col min="3" max="3" width="17.85546875" style="15" bestFit="1" customWidth="1"/>
    <col min="4" max="4" width="18" style="15" customWidth="1"/>
    <col min="5" max="5" width="15.85546875" style="15" customWidth="1"/>
    <col min="6" max="6" width="22.42578125" style="15" customWidth="1"/>
    <col min="7" max="7" width="21.140625" style="15" customWidth="1"/>
    <col min="8" max="16384" width="9.140625" style="15"/>
  </cols>
  <sheetData>
    <row r="1" spans="1:7" s="8" customFormat="1" ht="52.5" customHeight="1" x14ac:dyDescent="0.2">
      <c r="A1" s="38" t="s">
        <v>91</v>
      </c>
      <c r="B1" s="38"/>
      <c r="C1" s="38"/>
      <c r="D1" s="38"/>
      <c r="E1" s="38"/>
      <c r="F1" s="38"/>
      <c r="G1" s="38"/>
    </row>
    <row r="2" spans="1:7" s="8" customFormat="1" x14ac:dyDescent="0.2">
      <c r="A2" s="37"/>
      <c r="B2" s="37"/>
      <c r="C2" s="37"/>
      <c r="D2" s="37"/>
      <c r="E2" s="37"/>
      <c r="F2" s="4"/>
      <c r="G2" s="9" t="s">
        <v>99</v>
      </c>
    </row>
    <row r="3" spans="1:7" s="8" customFormat="1" ht="47.25" x14ac:dyDescent="0.2">
      <c r="A3" s="10" t="s">
        <v>100</v>
      </c>
      <c r="B3" s="10" t="s">
        <v>101</v>
      </c>
      <c r="C3" s="10" t="s">
        <v>102</v>
      </c>
      <c r="D3" s="10" t="s">
        <v>103</v>
      </c>
      <c r="E3" s="10" t="s">
        <v>57</v>
      </c>
      <c r="F3" s="10" t="s">
        <v>104</v>
      </c>
      <c r="G3" s="11" t="s">
        <v>97</v>
      </c>
    </row>
    <row r="4" spans="1:7" ht="30" x14ac:dyDescent="0.2">
      <c r="A4" s="12" t="s">
        <v>62</v>
      </c>
      <c r="B4" s="13" t="s">
        <v>63</v>
      </c>
      <c r="C4" s="1">
        <v>686014</v>
      </c>
      <c r="D4" s="2">
        <v>128585.4</v>
      </c>
      <c r="E4" s="14">
        <f>D4*100/C4</f>
        <v>18.743844877801326</v>
      </c>
      <c r="F4" s="3">
        <v>110304.76</v>
      </c>
      <c r="G4" s="14">
        <f>D4/F4*100</f>
        <v>116.57284780819977</v>
      </c>
    </row>
    <row r="5" spans="1:7" ht="45" x14ac:dyDescent="0.2">
      <c r="A5" s="12" t="s">
        <v>0</v>
      </c>
      <c r="B5" s="13" t="s">
        <v>1</v>
      </c>
      <c r="C5" s="1">
        <v>1218942</v>
      </c>
      <c r="D5" s="2">
        <v>159490.29</v>
      </c>
      <c r="E5" s="14">
        <f t="shared" ref="E5:E15" si="0">D5*100/C5</f>
        <v>13.084321485353692</v>
      </c>
      <c r="F5" s="3">
        <v>145134.26</v>
      </c>
      <c r="G5" s="14">
        <f t="shared" ref="G5:G16" si="1">D5/F5*100</f>
        <v>109.89155145036051</v>
      </c>
    </row>
    <row r="6" spans="1:7" ht="32.25" customHeight="1" x14ac:dyDescent="0.2">
      <c r="A6" s="12" t="s">
        <v>2</v>
      </c>
      <c r="B6" s="13" t="s">
        <v>3</v>
      </c>
      <c r="C6" s="1">
        <v>482</v>
      </c>
      <c r="D6" s="2">
        <v>0</v>
      </c>
      <c r="E6" s="14">
        <f t="shared" si="0"/>
        <v>0</v>
      </c>
      <c r="F6" s="3">
        <v>466</v>
      </c>
      <c r="G6" s="14">
        <f t="shared" si="1"/>
        <v>0</v>
      </c>
    </row>
    <row r="7" spans="1:7" ht="18.75" customHeight="1" x14ac:dyDescent="0.2">
      <c r="A7" s="12" t="s">
        <v>65</v>
      </c>
      <c r="B7" s="13" t="s">
        <v>66</v>
      </c>
      <c r="C7" s="6"/>
      <c r="D7" s="6"/>
      <c r="E7" s="14" t="s">
        <v>98</v>
      </c>
      <c r="F7" s="3">
        <v>160000</v>
      </c>
      <c r="G7" s="14">
        <f t="shared" si="1"/>
        <v>0</v>
      </c>
    </row>
    <row r="8" spans="1:7" x14ac:dyDescent="0.2">
      <c r="A8" s="12" t="s">
        <v>4</v>
      </c>
      <c r="B8" s="13" t="s">
        <v>5</v>
      </c>
      <c r="C8" s="1">
        <v>1000</v>
      </c>
      <c r="D8" s="2">
        <v>0</v>
      </c>
      <c r="E8" s="14">
        <f t="shared" si="0"/>
        <v>0</v>
      </c>
      <c r="F8" s="6"/>
      <c r="G8" s="14" t="s">
        <v>98</v>
      </c>
    </row>
    <row r="9" spans="1:7" x14ac:dyDescent="0.2">
      <c r="A9" s="12" t="s">
        <v>6</v>
      </c>
      <c r="B9" s="13" t="s">
        <v>7</v>
      </c>
      <c r="C9" s="1">
        <v>4000</v>
      </c>
      <c r="D9" s="2">
        <v>4000</v>
      </c>
      <c r="E9" s="14">
        <f t="shared" si="0"/>
        <v>100</v>
      </c>
      <c r="F9" s="6">
        <v>4000</v>
      </c>
      <c r="G9" s="14">
        <f t="shared" si="1"/>
        <v>100</v>
      </c>
    </row>
    <row r="10" spans="1:7" ht="30" x14ac:dyDescent="0.2">
      <c r="A10" s="12" t="s">
        <v>60</v>
      </c>
      <c r="B10" s="13" t="s">
        <v>61</v>
      </c>
      <c r="C10" s="1">
        <v>12000</v>
      </c>
      <c r="D10" s="2">
        <v>0</v>
      </c>
      <c r="E10" s="14">
        <f t="shared" si="0"/>
        <v>0</v>
      </c>
      <c r="F10" s="5"/>
      <c r="G10" s="14" t="s">
        <v>98</v>
      </c>
    </row>
    <row r="11" spans="1:7" x14ac:dyDescent="0.2">
      <c r="A11" s="12" t="s">
        <v>16</v>
      </c>
      <c r="B11" s="13" t="s">
        <v>17</v>
      </c>
      <c r="C11" s="1">
        <v>63000</v>
      </c>
      <c r="D11" s="2">
        <v>13998</v>
      </c>
      <c r="E11" s="14">
        <f t="shared" si="0"/>
        <v>22.219047619047618</v>
      </c>
      <c r="F11" s="5"/>
      <c r="G11" s="14" t="s">
        <v>98</v>
      </c>
    </row>
    <row r="12" spans="1:7" x14ac:dyDescent="0.2">
      <c r="A12" s="12" t="s">
        <v>58</v>
      </c>
      <c r="B12" s="13" t="s">
        <v>59</v>
      </c>
      <c r="C12" s="1">
        <v>666667</v>
      </c>
      <c r="D12" s="2">
        <v>0</v>
      </c>
      <c r="E12" s="14">
        <f t="shared" si="0"/>
        <v>0</v>
      </c>
      <c r="F12" s="5"/>
      <c r="G12" s="14" t="s">
        <v>98</v>
      </c>
    </row>
    <row r="13" spans="1:7" x14ac:dyDescent="0.2">
      <c r="A13" s="12" t="s">
        <v>24</v>
      </c>
      <c r="B13" s="13" t="s">
        <v>25</v>
      </c>
      <c r="C13" s="1">
        <v>3235983</v>
      </c>
      <c r="D13" s="2">
        <v>103489.74</v>
      </c>
      <c r="E13" s="14">
        <f t="shared" si="0"/>
        <v>3.1980928206359551</v>
      </c>
      <c r="F13" s="5">
        <v>70000</v>
      </c>
      <c r="G13" s="14">
        <f t="shared" si="1"/>
        <v>147.84248571428574</v>
      </c>
    </row>
    <row r="14" spans="1:7" x14ac:dyDescent="0.2">
      <c r="A14" s="12" t="s">
        <v>40</v>
      </c>
      <c r="B14" s="13" t="s">
        <v>41</v>
      </c>
      <c r="C14" s="1"/>
      <c r="D14" s="2"/>
      <c r="E14" s="14" t="s">
        <v>98</v>
      </c>
      <c r="F14" s="5">
        <v>54681.3</v>
      </c>
      <c r="G14" s="14">
        <f t="shared" si="1"/>
        <v>0</v>
      </c>
    </row>
    <row r="15" spans="1:7" x14ac:dyDescent="0.2">
      <c r="A15" s="12" t="s">
        <v>79</v>
      </c>
      <c r="B15" s="13" t="s">
        <v>49</v>
      </c>
      <c r="C15" s="1">
        <v>337931</v>
      </c>
      <c r="D15" s="2">
        <v>56321.74</v>
      </c>
      <c r="E15" s="14">
        <f t="shared" si="0"/>
        <v>16.666639047616229</v>
      </c>
      <c r="F15" s="5">
        <v>0</v>
      </c>
      <c r="G15" s="14" t="s">
        <v>98</v>
      </c>
    </row>
    <row r="16" spans="1:7" ht="15.75" x14ac:dyDescent="0.25">
      <c r="A16" s="16" t="s">
        <v>56</v>
      </c>
      <c r="B16" s="17"/>
      <c r="C16" s="18">
        <f>SUM(C4:C15)</f>
        <v>6226019</v>
      </c>
      <c r="D16" s="18">
        <f>SUM(D4:D15)</f>
        <v>465885.17</v>
      </c>
      <c r="E16" s="19">
        <f t="shared" ref="E16" si="2">D16*100/C16</f>
        <v>7.4828742090250611</v>
      </c>
      <c r="F16" s="20">
        <f>SUM(F4:F15)</f>
        <v>544586.32000000007</v>
      </c>
      <c r="G16" s="14">
        <f t="shared" si="1"/>
        <v>85.548452630980506</v>
      </c>
    </row>
    <row r="18" spans="3:4" x14ac:dyDescent="0.2">
      <c r="C18" s="21"/>
      <c r="D18" s="21"/>
    </row>
  </sheetData>
  <mergeCells count="2">
    <mergeCell ref="A2:E2"/>
    <mergeCell ref="A1:G1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9"/>
  <sheetViews>
    <sheetView zoomScaleNormal="100" workbookViewId="0">
      <selection activeCell="G2" sqref="G2"/>
    </sheetView>
  </sheetViews>
  <sheetFormatPr defaultRowHeight="15" x14ac:dyDescent="0.2"/>
  <cols>
    <col min="1" max="1" width="17.7109375" style="15" customWidth="1"/>
    <col min="2" max="2" width="71.28515625" style="15" customWidth="1"/>
    <col min="3" max="3" width="17" style="15" customWidth="1"/>
    <col min="4" max="4" width="17.42578125" style="15" customWidth="1"/>
    <col min="5" max="5" width="16" style="15" customWidth="1"/>
    <col min="6" max="6" width="18.42578125" style="15" customWidth="1"/>
    <col min="7" max="7" width="17.5703125" style="15" customWidth="1"/>
    <col min="8" max="16384" width="9.140625" style="15"/>
  </cols>
  <sheetData>
    <row r="1" spans="1:7" s="8" customFormat="1" ht="52.5" customHeight="1" x14ac:dyDescent="0.2">
      <c r="A1" s="38" t="s">
        <v>88</v>
      </c>
      <c r="B1" s="38"/>
      <c r="C1" s="38"/>
      <c r="D1" s="38"/>
      <c r="E1" s="38"/>
      <c r="F1" s="38"/>
      <c r="G1" s="38"/>
    </row>
    <row r="2" spans="1:7" s="8" customFormat="1" x14ac:dyDescent="0.2">
      <c r="A2" s="37"/>
      <c r="B2" s="37"/>
      <c r="C2" s="37"/>
      <c r="D2" s="37"/>
      <c r="E2" s="37"/>
      <c r="F2" s="4"/>
      <c r="G2" s="9" t="s">
        <v>99</v>
      </c>
    </row>
    <row r="3" spans="1:7" s="8" customFormat="1" ht="63" x14ac:dyDescent="0.2">
      <c r="A3" s="10" t="s">
        <v>100</v>
      </c>
      <c r="B3" s="10" t="s">
        <v>101</v>
      </c>
      <c r="C3" s="10" t="s">
        <v>102</v>
      </c>
      <c r="D3" s="10" t="s">
        <v>103</v>
      </c>
      <c r="E3" s="10" t="s">
        <v>57</v>
      </c>
      <c r="F3" s="10" t="s">
        <v>104</v>
      </c>
      <c r="G3" s="11" t="s">
        <v>97</v>
      </c>
    </row>
    <row r="4" spans="1:7" ht="30" x14ac:dyDescent="0.2">
      <c r="A4" s="12" t="s">
        <v>62</v>
      </c>
      <c r="B4" s="13" t="s">
        <v>63</v>
      </c>
      <c r="C4" s="1">
        <v>771052.85</v>
      </c>
      <c r="D4" s="2">
        <v>104305.31</v>
      </c>
      <c r="E4" s="14">
        <f>D4*100/C4</f>
        <v>13.527647294215955</v>
      </c>
      <c r="F4" s="3">
        <v>160023.78</v>
      </c>
      <c r="G4" s="14">
        <f>D4/F4*100</f>
        <v>65.181131204374751</v>
      </c>
    </row>
    <row r="5" spans="1:7" ht="45" x14ac:dyDescent="0.2">
      <c r="A5" s="12" t="s">
        <v>0</v>
      </c>
      <c r="B5" s="13" t="s">
        <v>1</v>
      </c>
      <c r="C5" s="1">
        <v>2482386.7599999998</v>
      </c>
      <c r="D5" s="2">
        <v>339892.95</v>
      </c>
      <c r="E5" s="14">
        <f t="shared" ref="E5:E17" si="0">D5*100/C5</f>
        <v>13.692183485541957</v>
      </c>
      <c r="F5" s="3">
        <v>285611.09999999998</v>
      </c>
      <c r="G5" s="14">
        <f t="shared" ref="G5:G17" si="1">D5/F5*100</f>
        <v>119.00551134042061</v>
      </c>
    </row>
    <row r="6" spans="1:7" ht="33" customHeight="1" x14ac:dyDescent="0.2">
      <c r="A6" s="12" t="s">
        <v>2</v>
      </c>
      <c r="B6" s="13" t="s">
        <v>3</v>
      </c>
      <c r="C6" s="1">
        <v>1224</v>
      </c>
      <c r="D6" s="2">
        <v>0</v>
      </c>
      <c r="E6" s="14">
        <f t="shared" si="0"/>
        <v>0</v>
      </c>
      <c r="F6" s="5"/>
      <c r="G6" s="14" t="s">
        <v>98</v>
      </c>
    </row>
    <row r="7" spans="1:7" x14ac:dyDescent="0.2">
      <c r="A7" s="12" t="s">
        <v>4</v>
      </c>
      <c r="B7" s="13" t="s">
        <v>5</v>
      </c>
      <c r="C7" s="1">
        <v>2000</v>
      </c>
      <c r="D7" s="2">
        <v>0</v>
      </c>
      <c r="E7" s="14">
        <f t="shared" si="0"/>
        <v>0</v>
      </c>
      <c r="F7" s="6"/>
      <c r="G7" s="14" t="s">
        <v>98</v>
      </c>
    </row>
    <row r="8" spans="1:7" x14ac:dyDescent="0.2">
      <c r="A8" s="12" t="s">
        <v>6</v>
      </c>
      <c r="B8" s="13" t="s">
        <v>7</v>
      </c>
      <c r="C8" s="1">
        <v>16000</v>
      </c>
      <c r="D8" s="2">
        <v>5000</v>
      </c>
      <c r="E8" s="14">
        <f t="shared" si="0"/>
        <v>31.25</v>
      </c>
      <c r="F8" s="7">
        <v>5000</v>
      </c>
      <c r="G8" s="14">
        <f t="shared" si="1"/>
        <v>100</v>
      </c>
    </row>
    <row r="9" spans="1:7" ht="30" x14ac:dyDescent="0.2">
      <c r="A9" s="12" t="s">
        <v>60</v>
      </c>
      <c r="B9" s="13" t="s">
        <v>61</v>
      </c>
      <c r="E9" s="14" t="s">
        <v>98</v>
      </c>
      <c r="F9" s="5">
        <v>1800</v>
      </c>
      <c r="G9" s="14">
        <f>D10/F9*100</f>
        <v>100</v>
      </c>
    </row>
    <row r="10" spans="1:7" ht="30" x14ac:dyDescent="0.2">
      <c r="A10" s="12" t="s">
        <v>89</v>
      </c>
      <c r="B10" s="13" t="s">
        <v>90</v>
      </c>
      <c r="C10" s="1">
        <v>17500</v>
      </c>
      <c r="D10" s="2">
        <v>1800</v>
      </c>
      <c r="E10" s="14">
        <f t="shared" si="0"/>
        <v>10.285714285714286</v>
      </c>
      <c r="F10" s="5"/>
      <c r="G10" s="14"/>
    </row>
    <row r="11" spans="1:7" x14ac:dyDescent="0.2">
      <c r="A11" s="12" t="s">
        <v>22</v>
      </c>
      <c r="B11" s="13" t="s">
        <v>23</v>
      </c>
      <c r="C11" s="1">
        <v>81591.360000000001</v>
      </c>
      <c r="D11" s="2">
        <v>13447</v>
      </c>
      <c r="E11" s="14">
        <f t="shared" si="0"/>
        <v>16.480911704376542</v>
      </c>
      <c r="F11" s="5"/>
      <c r="G11" s="14" t="s">
        <v>98</v>
      </c>
    </row>
    <row r="12" spans="1:7" x14ac:dyDescent="0.2">
      <c r="A12" s="12" t="s">
        <v>69</v>
      </c>
      <c r="B12" s="13" t="s">
        <v>70</v>
      </c>
      <c r="C12" s="1">
        <v>98700</v>
      </c>
      <c r="D12" s="2">
        <v>897.84</v>
      </c>
      <c r="E12" s="14">
        <f t="shared" si="0"/>
        <v>0.90966565349544071</v>
      </c>
      <c r="F12" s="5">
        <v>6500</v>
      </c>
      <c r="G12" s="14">
        <f t="shared" si="1"/>
        <v>13.812923076923077</v>
      </c>
    </row>
    <row r="13" spans="1:7" x14ac:dyDescent="0.2">
      <c r="A13" s="12" t="s">
        <v>24</v>
      </c>
      <c r="B13" s="13" t="s">
        <v>25</v>
      </c>
      <c r="C13" s="1">
        <v>770002</v>
      </c>
      <c r="D13" s="2">
        <v>171000</v>
      </c>
      <c r="E13" s="14">
        <f t="shared" si="0"/>
        <v>22.20773452536487</v>
      </c>
      <c r="F13" s="3">
        <v>380531.20000000001</v>
      </c>
      <c r="G13" s="14">
        <f t="shared" si="1"/>
        <v>44.937182549026197</v>
      </c>
    </row>
    <row r="14" spans="1:7" x14ac:dyDescent="0.2">
      <c r="A14" s="12" t="s">
        <v>71</v>
      </c>
      <c r="B14" s="13" t="s">
        <v>81</v>
      </c>
      <c r="C14" s="1"/>
      <c r="D14" s="2"/>
      <c r="E14" s="14" t="s">
        <v>98</v>
      </c>
      <c r="F14" s="6"/>
      <c r="G14" s="14">
        <f>D14/F16*100</f>
        <v>0</v>
      </c>
    </row>
    <row r="15" spans="1:7" x14ac:dyDescent="0.2">
      <c r="A15" s="12" t="s">
        <v>77</v>
      </c>
      <c r="B15" s="13" t="s">
        <v>37</v>
      </c>
      <c r="C15" s="1">
        <v>1350300</v>
      </c>
      <c r="D15" s="2">
        <v>350000</v>
      </c>
      <c r="E15" s="14">
        <f t="shared" si="0"/>
        <v>25.920165889061689</v>
      </c>
      <c r="F15" s="5"/>
      <c r="G15" s="14" t="s">
        <v>98</v>
      </c>
    </row>
    <row r="16" spans="1:7" x14ac:dyDescent="0.2">
      <c r="A16" s="12" t="s">
        <v>40</v>
      </c>
      <c r="B16" s="13" t="s">
        <v>41</v>
      </c>
      <c r="C16" s="1">
        <v>243115</v>
      </c>
      <c r="D16" s="2">
        <v>60778.74</v>
      </c>
      <c r="E16" s="14">
        <f t="shared" si="0"/>
        <v>24.999995886720278</v>
      </c>
      <c r="F16" s="3">
        <v>59008.47</v>
      </c>
      <c r="G16" s="14">
        <f t="shared" si="1"/>
        <v>103.00002694528429</v>
      </c>
    </row>
    <row r="17" spans="1:7" ht="15.75" x14ac:dyDescent="0.25">
      <c r="A17" s="16" t="s">
        <v>56</v>
      </c>
      <c r="B17" s="17"/>
      <c r="C17" s="18">
        <f>SUM(C4:C16)</f>
        <v>5833871.9699999997</v>
      </c>
      <c r="D17" s="18">
        <f>SUM(D4:D16)</f>
        <v>1047121.8400000001</v>
      </c>
      <c r="E17" s="19">
        <f t="shared" si="0"/>
        <v>17.949002744398591</v>
      </c>
      <c r="F17" s="20">
        <f>SUM(F4:F16)</f>
        <v>898474.55</v>
      </c>
      <c r="G17" s="14">
        <f t="shared" si="1"/>
        <v>116.54440740697665</v>
      </c>
    </row>
    <row r="19" spans="1:7" x14ac:dyDescent="0.2">
      <c r="C19" s="21"/>
      <c r="D19" s="21"/>
    </row>
  </sheetData>
  <mergeCells count="2">
    <mergeCell ref="A2:E2"/>
    <mergeCell ref="A1:G1"/>
  </mergeCells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7"/>
  <sheetViews>
    <sheetView workbookViewId="0">
      <selection activeCell="B7" sqref="B7"/>
    </sheetView>
  </sheetViews>
  <sheetFormatPr defaultColWidth="9.140625" defaultRowHeight="15" x14ac:dyDescent="0.2"/>
  <cols>
    <col min="1" max="1" width="15.85546875" style="15" customWidth="1"/>
    <col min="2" max="2" width="76.85546875" style="15" customWidth="1"/>
    <col min="3" max="4" width="17.85546875" style="15" bestFit="1" customWidth="1"/>
    <col min="5" max="5" width="15.7109375" style="15" customWidth="1"/>
    <col min="6" max="6" width="22.42578125" style="15" customWidth="1"/>
    <col min="7" max="7" width="21.140625" style="15" customWidth="1"/>
    <col min="8" max="16384" width="9.140625" style="15"/>
  </cols>
  <sheetData>
    <row r="1" spans="1:7" s="8" customFormat="1" ht="52.5" customHeight="1" x14ac:dyDescent="0.2">
      <c r="A1" s="38" t="s">
        <v>87</v>
      </c>
      <c r="B1" s="38"/>
      <c r="C1" s="38"/>
      <c r="D1" s="38"/>
      <c r="E1" s="38"/>
      <c r="F1" s="38"/>
      <c r="G1" s="38"/>
    </row>
    <row r="2" spans="1:7" s="8" customFormat="1" x14ac:dyDescent="0.2">
      <c r="A2" s="37"/>
      <c r="B2" s="37"/>
      <c r="C2" s="37"/>
      <c r="D2" s="37"/>
      <c r="E2" s="37"/>
      <c r="F2" s="4"/>
      <c r="G2" s="9" t="s">
        <v>99</v>
      </c>
    </row>
    <row r="3" spans="1:7" s="8" customFormat="1" ht="47.25" x14ac:dyDescent="0.2">
      <c r="A3" s="10" t="s">
        <v>100</v>
      </c>
      <c r="B3" s="10" t="s">
        <v>101</v>
      </c>
      <c r="C3" s="10" t="s">
        <v>102</v>
      </c>
      <c r="D3" s="10" t="s">
        <v>103</v>
      </c>
      <c r="E3" s="10" t="s">
        <v>57</v>
      </c>
      <c r="F3" s="10" t="s">
        <v>104</v>
      </c>
      <c r="G3" s="11" t="s">
        <v>97</v>
      </c>
    </row>
    <row r="4" spans="1:7" ht="30" x14ac:dyDescent="0.2">
      <c r="A4" s="12" t="s">
        <v>62</v>
      </c>
      <c r="B4" s="13" t="s">
        <v>63</v>
      </c>
      <c r="C4" s="1">
        <v>915320</v>
      </c>
      <c r="D4" s="2">
        <v>141558.82</v>
      </c>
      <c r="E4" s="32">
        <f>D4*100/C4</f>
        <v>15.46550058995761</v>
      </c>
      <c r="F4" s="3">
        <v>148238.25</v>
      </c>
      <c r="G4" s="32">
        <f>D4/F4*100</f>
        <v>95.494125166750152</v>
      </c>
    </row>
    <row r="5" spans="1:7" ht="45" x14ac:dyDescent="0.2">
      <c r="A5" s="12" t="s">
        <v>0</v>
      </c>
      <c r="B5" s="13" t="s">
        <v>1</v>
      </c>
      <c r="C5" s="1">
        <v>3251721</v>
      </c>
      <c r="D5" s="2">
        <v>618804.68999999994</v>
      </c>
      <c r="E5" s="32">
        <f t="shared" ref="E5:E14" si="0">D5*100/C5</f>
        <v>19.030067155207963</v>
      </c>
      <c r="F5" s="3">
        <v>539246.87</v>
      </c>
      <c r="G5" s="32">
        <f t="shared" ref="G5:G14" si="1">D5/F5*100</f>
        <v>114.75350612605317</v>
      </c>
    </row>
    <row r="6" spans="1:7" ht="33" customHeight="1" x14ac:dyDescent="0.2">
      <c r="A6" s="12" t="s">
        <v>2</v>
      </c>
      <c r="B6" s="13" t="s">
        <v>3</v>
      </c>
      <c r="C6" s="1">
        <v>2820</v>
      </c>
      <c r="D6" s="2">
        <v>0</v>
      </c>
      <c r="E6" s="32">
        <f t="shared" si="0"/>
        <v>0</v>
      </c>
      <c r="F6" s="3">
        <v>2912</v>
      </c>
      <c r="G6" s="32">
        <f t="shared" si="1"/>
        <v>0</v>
      </c>
    </row>
    <row r="7" spans="1:7" ht="19.5" customHeight="1" x14ac:dyDescent="0.2">
      <c r="A7" s="12" t="s">
        <v>65</v>
      </c>
      <c r="B7" s="13" t="s">
        <v>66</v>
      </c>
      <c r="C7" s="1">
        <v>10000</v>
      </c>
      <c r="D7" s="2">
        <v>0</v>
      </c>
      <c r="E7" s="32">
        <f t="shared" si="0"/>
        <v>0</v>
      </c>
      <c r="F7" s="7">
        <v>360000</v>
      </c>
      <c r="G7" s="32">
        <f t="shared" si="1"/>
        <v>0</v>
      </c>
    </row>
    <row r="8" spans="1:7" x14ac:dyDescent="0.2">
      <c r="A8" s="12" t="s">
        <v>4</v>
      </c>
      <c r="B8" s="13" t="s">
        <v>5</v>
      </c>
      <c r="C8" s="1">
        <v>9000</v>
      </c>
      <c r="D8" s="2">
        <v>9000</v>
      </c>
      <c r="E8" s="32">
        <f t="shared" si="0"/>
        <v>100</v>
      </c>
      <c r="F8" s="7"/>
      <c r="G8" s="32" t="s">
        <v>98</v>
      </c>
    </row>
    <row r="9" spans="1:7" x14ac:dyDescent="0.2">
      <c r="A9" s="12" t="s">
        <v>6</v>
      </c>
      <c r="B9" s="13" t="s">
        <v>7</v>
      </c>
      <c r="C9" s="1">
        <v>17800</v>
      </c>
      <c r="D9" s="2">
        <v>4440</v>
      </c>
      <c r="E9" s="32">
        <f t="shared" si="0"/>
        <v>24.943820224719101</v>
      </c>
      <c r="F9" s="5">
        <v>8000</v>
      </c>
      <c r="G9" s="32">
        <f t="shared" si="1"/>
        <v>55.500000000000007</v>
      </c>
    </row>
    <row r="10" spans="1:7" ht="30" x14ac:dyDescent="0.2">
      <c r="A10" s="12" t="s">
        <v>60</v>
      </c>
      <c r="B10" s="13" t="s">
        <v>61</v>
      </c>
      <c r="C10" s="1">
        <v>669317</v>
      </c>
      <c r="D10" s="2">
        <v>0</v>
      </c>
      <c r="E10" s="32">
        <f t="shared" si="0"/>
        <v>0</v>
      </c>
      <c r="F10" s="5">
        <v>4440</v>
      </c>
      <c r="G10" s="32">
        <f t="shared" si="1"/>
        <v>0</v>
      </c>
    </row>
    <row r="11" spans="1:7" x14ac:dyDescent="0.2">
      <c r="A11" s="12" t="s">
        <v>22</v>
      </c>
      <c r="B11" s="13" t="s">
        <v>23</v>
      </c>
      <c r="C11" s="1">
        <v>4536.32</v>
      </c>
      <c r="D11" s="2">
        <v>4536.32</v>
      </c>
      <c r="E11" s="32">
        <f t="shared" si="0"/>
        <v>100</v>
      </c>
      <c r="F11" s="5">
        <v>3806.28</v>
      </c>
      <c r="G11" s="32">
        <f t="shared" si="1"/>
        <v>119.17988166924134</v>
      </c>
    </row>
    <row r="12" spans="1:7" x14ac:dyDescent="0.2">
      <c r="A12" s="12" t="s">
        <v>58</v>
      </c>
      <c r="B12" s="13" t="s">
        <v>59</v>
      </c>
      <c r="C12" s="1">
        <v>601456.31999999995</v>
      </c>
      <c r="D12" s="2">
        <v>0</v>
      </c>
      <c r="E12" s="32">
        <f t="shared" si="0"/>
        <v>0</v>
      </c>
      <c r="F12" s="5"/>
      <c r="G12" s="32" t="s">
        <v>98</v>
      </c>
    </row>
    <row r="13" spans="1:7" ht="18" customHeight="1" x14ac:dyDescent="0.2">
      <c r="A13" s="12" t="s">
        <v>24</v>
      </c>
      <c r="B13" s="13" t="s">
        <v>25</v>
      </c>
      <c r="C13" s="1">
        <v>1135200</v>
      </c>
      <c r="D13" s="2">
        <v>521082.2</v>
      </c>
      <c r="E13" s="32">
        <f t="shared" si="0"/>
        <v>45.902237491190981</v>
      </c>
      <c r="F13" s="3">
        <v>417638.57</v>
      </c>
      <c r="G13" s="32">
        <f t="shared" si="1"/>
        <v>124.76869653106992</v>
      </c>
    </row>
    <row r="14" spans="1:7" x14ac:dyDescent="0.2">
      <c r="A14" s="12" t="s">
        <v>40</v>
      </c>
      <c r="B14" s="13" t="s">
        <v>41</v>
      </c>
      <c r="C14" s="1">
        <v>920115</v>
      </c>
      <c r="D14" s="2">
        <v>230028.54</v>
      </c>
      <c r="E14" s="32">
        <f t="shared" si="0"/>
        <v>24.999977176765949</v>
      </c>
      <c r="F14" s="3">
        <v>223328.67</v>
      </c>
      <c r="G14" s="32">
        <f t="shared" si="1"/>
        <v>103.00000443292838</v>
      </c>
    </row>
    <row r="15" spans="1:7" ht="15.75" x14ac:dyDescent="0.25">
      <c r="A15" s="16" t="s">
        <v>56</v>
      </c>
      <c r="B15" s="17"/>
      <c r="C15" s="18">
        <f>SUM(C4:C14)</f>
        <v>7537285.6400000006</v>
      </c>
      <c r="D15" s="18">
        <f>SUM(D4:D14)</f>
        <v>1529450.57</v>
      </c>
      <c r="E15" s="19">
        <f t="shared" ref="E15" si="2">D15*100/C15</f>
        <v>20.291795256946106</v>
      </c>
      <c r="F15" s="20">
        <f>SUM(F4:F14)</f>
        <v>1707610.6400000001</v>
      </c>
      <c r="G15" s="19">
        <f t="shared" ref="G15" si="3">D15/F15*100</f>
        <v>89.566704152183078</v>
      </c>
    </row>
    <row r="16" spans="1:7" x14ac:dyDescent="0.2">
      <c r="A16" s="8"/>
      <c r="B16" s="8"/>
      <c r="C16" s="8"/>
      <c r="D16" s="8"/>
      <c r="E16" s="8"/>
      <c r="F16" s="8"/>
      <c r="G16" s="8"/>
    </row>
    <row r="17" spans="3:4" x14ac:dyDescent="0.2">
      <c r="C17" s="21"/>
      <c r="D17" s="21"/>
    </row>
  </sheetData>
  <mergeCells count="2">
    <mergeCell ref="A2:E2"/>
    <mergeCell ref="A1:G1"/>
  </mergeCell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8"/>
  <sheetViews>
    <sheetView workbookViewId="0">
      <selection activeCell="G2" sqref="G2"/>
    </sheetView>
  </sheetViews>
  <sheetFormatPr defaultRowHeight="15" x14ac:dyDescent="0.2"/>
  <cols>
    <col min="1" max="1" width="16.28515625" style="15" customWidth="1"/>
    <col min="2" max="2" width="69.140625" style="15" customWidth="1"/>
    <col min="3" max="3" width="17.85546875" style="15" bestFit="1" customWidth="1"/>
    <col min="4" max="4" width="18.42578125" style="15" customWidth="1"/>
    <col min="5" max="5" width="15.28515625" style="15" customWidth="1"/>
    <col min="6" max="6" width="18.85546875" style="15" customWidth="1"/>
    <col min="7" max="7" width="18.5703125" style="15" customWidth="1"/>
    <col min="8" max="16384" width="9.140625" style="15"/>
  </cols>
  <sheetData>
    <row r="1" spans="1:7" s="8" customFormat="1" ht="52.5" customHeight="1" x14ac:dyDescent="0.2">
      <c r="A1" s="38" t="s">
        <v>86</v>
      </c>
      <c r="B1" s="38"/>
      <c r="C1" s="38"/>
      <c r="D1" s="38"/>
      <c r="E1" s="38"/>
      <c r="F1" s="38"/>
      <c r="G1" s="38"/>
    </row>
    <row r="2" spans="1:7" s="8" customFormat="1" ht="21.75" customHeight="1" x14ac:dyDescent="0.2">
      <c r="A2" s="37"/>
      <c r="B2" s="37"/>
      <c r="C2" s="37"/>
      <c r="D2" s="37"/>
      <c r="E2" s="37"/>
      <c r="F2" s="4"/>
      <c r="G2" s="9" t="s">
        <v>99</v>
      </c>
    </row>
    <row r="3" spans="1:7" s="8" customFormat="1" ht="47.25" x14ac:dyDescent="0.2">
      <c r="A3" s="10" t="s">
        <v>100</v>
      </c>
      <c r="B3" s="10" t="s">
        <v>101</v>
      </c>
      <c r="C3" s="10" t="s">
        <v>102</v>
      </c>
      <c r="D3" s="10" t="s">
        <v>103</v>
      </c>
      <c r="E3" s="10" t="s">
        <v>57</v>
      </c>
      <c r="F3" s="10" t="s">
        <v>104</v>
      </c>
      <c r="G3" s="11" t="s">
        <v>97</v>
      </c>
    </row>
    <row r="4" spans="1:7" ht="30" x14ac:dyDescent="0.2">
      <c r="A4" s="12" t="s">
        <v>62</v>
      </c>
      <c r="B4" s="13" t="s">
        <v>63</v>
      </c>
      <c r="C4" s="1">
        <v>737708</v>
      </c>
      <c r="D4" s="2">
        <v>132404.20000000001</v>
      </c>
      <c r="E4" s="32">
        <f>D4/C4*100</f>
        <v>17.94804990592484</v>
      </c>
      <c r="F4" s="3">
        <v>70750.990000000005</v>
      </c>
      <c r="G4" s="32">
        <f>D4/F4*100</f>
        <v>187.14112692981399</v>
      </c>
    </row>
    <row r="5" spans="1:7" ht="45" x14ac:dyDescent="0.2">
      <c r="A5" s="12" t="s">
        <v>0</v>
      </c>
      <c r="B5" s="13" t="s">
        <v>1</v>
      </c>
      <c r="C5" s="1">
        <v>2077556</v>
      </c>
      <c r="D5" s="2">
        <v>362843.86</v>
      </c>
      <c r="E5" s="32">
        <f t="shared" ref="E5:E16" si="0">D5/C5*100</f>
        <v>17.464937647890117</v>
      </c>
      <c r="F5" s="36">
        <v>233413.56</v>
      </c>
      <c r="G5" s="32">
        <f t="shared" ref="G5:G16" si="1">D5/F5*100</f>
        <v>155.45106291168344</v>
      </c>
    </row>
    <row r="6" spans="1:7" ht="45" x14ac:dyDescent="0.2">
      <c r="A6" s="12" t="s">
        <v>2</v>
      </c>
      <c r="B6" s="13" t="s">
        <v>3</v>
      </c>
      <c r="C6" s="1">
        <v>406</v>
      </c>
      <c r="D6" s="2">
        <v>0</v>
      </c>
      <c r="E6" s="32">
        <f t="shared" si="0"/>
        <v>0</v>
      </c>
      <c r="F6" s="5">
        <v>0</v>
      </c>
      <c r="G6" s="32" t="s">
        <v>98</v>
      </c>
    </row>
    <row r="7" spans="1:7" x14ac:dyDescent="0.2">
      <c r="A7" s="12" t="s">
        <v>4</v>
      </c>
      <c r="B7" s="13" t="s">
        <v>5</v>
      </c>
      <c r="C7" s="1">
        <v>1500</v>
      </c>
      <c r="D7" s="2">
        <v>0</v>
      </c>
      <c r="E7" s="32">
        <f t="shared" si="0"/>
        <v>0</v>
      </c>
      <c r="F7" s="5">
        <v>0</v>
      </c>
      <c r="G7" s="32">
        <v>0</v>
      </c>
    </row>
    <row r="8" spans="1:7" x14ac:dyDescent="0.2">
      <c r="A8" s="12" t="s">
        <v>6</v>
      </c>
      <c r="B8" s="13" t="s">
        <v>7</v>
      </c>
      <c r="C8" s="1">
        <v>9800</v>
      </c>
      <c r="D8" s="2">
        <v>4000</v>
      </c>
      <c r="E8" s="32">
        <f t="shared" si="0"/>
        <v>40.816326530612244</v>
      </c>
      <c r="F8" s="5">
        <v>4000</v>
      </c>
      <c r="G8" s="32">
        <f t="shared" si="1"/>
        <v>100</v>
      </c>
    </row>
    <row r="9" spans="1:7" ht="30" x14ac:dyDescent="0.2">
      <c r="A9" s="12" t="s">
        <v>60</v>
      </c>
      <c r="B9" s="13" t="s">
        <v>61</v>
      </c>
      <c r="C9" s="6"/>
      <c r="D9" s="6"/>
      <c r="E9" s="32" t="s">
        <v>98</v>
      </c>
      <c r="F9" s="5">
        <v>2700</v>
      </c>
      <c r="G9" s="32">
        <f>D9/F9*100</f>
        <v>0</v>
      </c>
    </row>
    <row r="10" spans="1:7" ht="30" x14ac:dyDescent="0.2">
      <c r="A10" s="12" t="s">
        <v>82</v>
      </c>
      <c r="B10" s="13" t="s">
        <v>83</v>
      </c>
      <c r="C10" s="1">
        <v>18600</v>
      </c>
      <c r="D10" s="2">
        <v>5400</v>
      </c>
      <c r="E10" s="32">
        <f t="shared" si="0"/>
        <v>29.032258064516132</v>
      </c>
      <c r="F10" s="5"/>
      <c r="G10" s="32" t="s">
        <v>98</v>
      </c>
    </row>
    <row r="11" spans="1:7" x14ac:dyDescent="0.2">
      <c r="A11" s="12" t="s">
        <v>73</v>
      </c>
      <c r="B11" s="13" t="s">
        <v>11</v>
      </c>
      <c r="C11" s="1">
        <v>555556</v>
      </c>
      <c r="D11" s="2">
        <v>0</v>
      </c>
      <c r="E11" s="32">
        <f t="shared" si="0"/>
        <v>0</v>
      </c>
      <c r="F11" s="5">
        <v>0</v>
      </c>
      <c r="G11" s="32" t="s">
        <v>98</v>
      </c>
    </row>
    <row r="12" spans="1:7" ht="16.5" customHeight="1" x14ac:dyDescent="0.2">
      <c r="A12" s="12" t="s">
        <v>16</v>
      </c>
      <c r="B12" s="13" t="s">
        <v>17</v>
      </c>
      <c r="C12" s="1">
        <v>133816</v>
      </c>
      <c r="D12" s="2">
        <v>30504</v>
      </c>
      <c r="E12" s="32">
        <f t="shared" si="0"/>
        <v>22.795480361092842</v>
      </c>
      <c r="F12" s="5">
        <v>30750</v>
      </c>
      <c r="G12" s="32">
        <f t="shared" ref="G12:G15" si="2">D12/F12*100</f>
        <v>99.2</v>
      </c>
    </row>
    <row r="13" spans="1:7" x14ac:dyDescent="0.2">
      <c r="A13" s="12" t="s">
        <v>58</v>
      </c>
      <c r="B13" s="13" t="s">
        <v>25</v>
      </c>
      <c r="C13" s="1"/>
      <c r="D13" s="2"/>
      <c r="E13" s="32" t="s">
        <v>98</v>
      </c>
      <c r="F13" s="5">
        <v>4000</v>
      </c>
      <c r="G13" s="32">
        <f t="shared" si="2"/>
        <v>0</v>
      </c>
    </row>
    <row r="14" spans="1:7" x14ac:dyDescent="0.2">
      <c r="A14" s="12" t="s">
        <v>24</v>
      </c>
      <c r="B14" s="13" t="s">
        <v>81</v>
      </c>
      <c r="C14" s="1">
        <v>1087523</v>
      </c>
      <c r="D14" s="2">
        <v>171553.38</v>
      </c>
      <c r="E14" s="32">
        <f t="shared" si="0"/>
        <v>15.774689822652027</v>
      </c>
      <c r="F14" s="5">
        <v>127352.1</v>
      </c>
      <c r="G14" s="32">
        <f t="shared" si="2"/>
        <v>134.70793178911066</v>
      </c>
    </row>
    <row r="15" spans="1:7" ht="21.75" customHeight="1" x14ac:dyDescent="0.2">
      <c r="A15" s="12" t="s">
        <v>40</v>
      </c>
      <c r="B15" s="13" t="s">
        <v>41</v>
      </c>
      <c r="C15" s="1">
        <v>344282</v>
      </c>
      <c r="D15" s="2">
        <v>86070.39</v>
      </c>
      <c r="E15" s="32">
        <f t="shared" si="0"/>
        <v>24.999968049447833</v>
      </c>
      <c r="F15" s="5">
        <v>83563.47</v>
      </c>
      <c r="G15" s="32">
        <f t="shared" si="2"/>
        <v>103.00001902745302</v>
      </c>
    </row>
    <row r="16" spans="1:7" ht="15.75" x14ac:dyDescent="0.25">
      <c r="A16" s="16" t="s">
        <v>56</v>
      </c>
      <c r="B16" s="17"/>
      <c r="C16" s="18">
        <f>SUM(C4:C15)</f>
        <v>4966747</v>
      </c>
      <c r="D16" s="18">
        <f>SUM(D4:D15)</f>
        <v>792775.83000000007</v>
      </c>
      <c r="E16" s="32">
        <f t="shared" si="0"/>
        <v>15.961671291088514</v>
      </c>
      <c r="F16" s="20">
        <f>SUM(F4:F15)</f>
        <v>556530.12</v>
      </c>
      <c r="G16" s="19">
        <f t="shared" si="1"/>
        <v>142.44976174874418</v>
      </c>
    </row>
    <row r="17" spans="1:7" x14ac:dyDescent="0.2">
      <c r="A17" s="8"/>
      <c r="B17" s="8"/>
      <c r="C17" s="8"/>
      <c r="D17" s="8"/>
      <c r="E17" s="8"/>
      <c r="F17" s="8"/>
      <c r="G17" s="8"/>
    </row>
    <row r="18" spans="1:7" x14ac:dyDescent="0.2">
      <c r="C18" s="21"/>
      <c r="D18" s="21"/>
    </row>
  </sheetData>
  <mergeCells count="2">
    <mergeCell ref="A2:E2"/>
    <mergeCell ref="A1:G1"/>
  </mergeCells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18"/>
  <sheetViews>
    <sheetView workbookViewId="0">
      <selection activeCell="G2" sqref="G2"/>
    </sheetView>
  </sheetViews>
  <sheetFormatPr defaultColWidth="9.140625" defaultRowHeight="15" x14ac:dyDescent="0.2"/>
  <cols>
    <col min="1" max="1" width="16.5703125" style="15" customWidth="1"/>
    <col min="2" max="2" width="73.140625" style="15" customWidth="1"/>
    <col min="3" max="3" width="18.42578125" style="15" customWidth="1"/>
    <col min="4" max="4" width="17.7109375" style="15" customWidth="1"/>
    <col min="5" max="5" width="15.7109375" style="15" customWidth="1"/>
    <col min="6" max="6" width="16.140625" style="15" customWidth="1"/>
    <col min="7" max="7" width="17.5703125" style="15" customWidth="1"/>
    <col min="8" max="249" width="48.7109375" style="15" customWidth="1"/>
    <col min="250" max="16384" width="9.140625" style="15"/>
  </cols>
  <sheetData>
    <row r="1" spans="1:7" s="8" customFormat="1" ht="52.5" customHeight="1" x14ac:dyDescent="0.2">
      <c r="A1" s="38" t="s">
        <v>85</v>
      </c>
      <c r="B1" s="38"/>
      <c r="C1" s="38"/>
      <c r="D1" s="38"/>
      <c r="E1" s="38"/>
      <c r="F1" s="38"/>
      <c r="G1" s="38"/>
    </row>
    <row r="2" spans="1:7" s="8" customFormat="1" x14ac:dyDescent="0.2">
      <c r="A2" s="37"/>
      <c r="B2" s="37"/>
      <c r="C2" s="37"/>
      <c r="D2" s="37"/>
      <c r="E2" s="37"/>
      <c r="F2" s="4"/>
      <c r="G2" s="9" t="s">
        <v>99</v>
      </c>
    </row>
    <row r="3" spans="1:7" s="8" customFormat="1" ht="63" x14ac:dyDescent="0.2">
      <c r="A3" s="10" t="s">
        <v>100</v>
      </c>
      <c r="B3" s="10" t="s">
        <v>101</v>
      </c>
      <c r="C3" s="10" t="s">
        <v>102</v>
      </c>
      <c r="D3" s="10" t="s">
        <v>103</v>
      </c>
      <c r="E3" s="10" t="s">
        <v>57</v>
      </c>
      <c r="F3" s="10" t="s">
        <v>104</v>
      </c>
      <c r="G3" s="11" t="s">
        <v>97</v>
      </c>
    </row>
    <row r="4" spans="1:7" ht="30" x14ac:dyDescent="0.2">
      <c r="A4" s="12" t="s">
        <v>62</v>
      </c>
      <c r="B4" s="13" t="s">
        <v>63</v>
      </c>
      <c r="C4" s="1">
        <v>914719</v>
      </c>
      <c r="D4" s="2">
        <v>158406.29</v>
      </c>
      <c r="E4" s="32">
        <f>D4*100/C4</f>
        <v>17.317481106219507</v>
      </c>
      <c r="F4" s="3">
        <v>147530.56</v>
      </c>
      <c r="G4" s="32">
        <f>D4/F4*100</f>
        <v>107.37184892404666</v>
      </c>
    </row>
    <row r="5" spans="1:7" ht="45" x14ac:dyDescent="0.2">
      <c r="A5" s="12" t="s">
        <v>0</v>
      </c>
      <c r="B5" s="13" t="s">
        <v>1</v>
      </c>
      <c r="C5" s="1">
        <v>3020171.67</v>
      </c>
      <c r="D5" s="2">
        <v>524295.43999999994</v>
      </c>
      <c r="E5" s="32">
        <f t="shared" ref="E5:E16" si="0">D5*100/C5</f>
        <v>17.359789352636366</v>
      </c>
      <c r="F5" s="3">
        <v>476534.32</v>
      </c>
      <c r="G5" s="32">
        <f t="shared" ref="G5:G16" si="1">D5/F5*100</f>
        <v>110.02259816249959</v>
      </c>
    </row>
    <row r="6" spans="1:7" ht="35.25" customHeight="1" x14ac:dyDescent="0.2">
      <c r="A6" s="12" t="s">
        <v>2</v>
      </c>
      <c r="B6" s="13" t="s">
        <v>3</v>
      </c>
      <c r="C6" s="1">
        <v>2016</v>
      </c>
      <c r="D6" s="2">
        <v>0</v>
      </c>
      <c r="E6" s="32">
        <f t="shared" si="0"/>
        <v>0</v>
      </c>
      <c r="F6" s="3">
        <v>2042</v>
      </c>
      <c r="G6" s="32">
        <f t="shared" si="1"/>
        <v>0</v>
      </c>
    </row>
    <row r="7" spans="1:7" ht="17.25" customHeight="1" x14ac:dyDescent="0.2">
      <c r="A7" s="12" t="s">
        <v>65</v>
      </c>
      <c r="B7" s="13" t="s">
        <v>66</v>
      </c>
      <c r="C7" s="6"/>
      <c r="D7" s="6"/>
      <c r="E7" s="32" t="s">
        <v>98</v>
      </c>
      <c r="F7" s="3">
        <v>260000</v>
      </c>
      <c r="G7" s="32">
        <f t="shared" si="1"/>
        <v>0</v>
      </c>
    </row>
    <row r="8" spans="1:7" x14ac:dyDescent="0.2">
      <c r="A8" s="12" t="s">
        <v>4</v>
      </c>
      <c r="B8" s="13" t="s">
        <v>5</v>
      </c>
      <c r="C8" s="1">
        <v>5000</v>
      </c>
      <c r="D8" s="2">
        <v>0</v>
      </c>
      <c r="E8" s="32">
        <f t="shared" si="0"/>
        <v>0</v>
      </c>
      <c r="F8" s="6"/>
      <c r="G8" s="32" t="s">
        <v>98</v>
      </c>
    </row>
    <row r="9" spans="1:7" x14ac:dyDescent="0.2">
      <c r="A9" s="12" t="s">
        <v>6</v>
      </c>
      <c r="B9" s="13" t="s">
        <v>7</v>
      </c>
      <c r="C9" s="1">
        <v>13500</v>
      </c>
      <c r="D9" s="2">
        <v>8000</v>
      </c>
      <c r="E9" s="32">
        <f t="shared" si="0"/>
        <v>59.25925925925926</v>
      </c>
      <c r="F9" s="3">
        <v>8000</v>
      </c>
      <c r="G9" s="32">
        <f t="shared" si="1"/>
        <v>100</v>
      </c>
    </row>
    <row r="10" spans="1:7" ht="33.75" customHeight="1" x14ac:dyDescent="0.2">
      <c r="A10" s="12" t="s">
        <v>60</v>
      </c>
      <c r="B10" s="13" t="s">
        <v>61</v>
      </c>
      <c r="C10" s="1">
        <v>112000</v>
      </c>
      <c r="D10" s="2">
        <v>43000</v>
      </c>
      <c r="E10" s="32">
        <f t="shared" si="0"/>
        <v>38.392857142857146</v>
      </c>
      <c r="F10" s="3">
        <v>38999.800000000003</v>
      </c>
      <c r="G10" s="32">
        <f t="shared" si="1"/>
        <v>110.25697567679833</v>
      </c>
    </row>
    <row r="11" spans="1:7" ht="20.25" customHeight="1" x14ac:dyDescent="0.2">
      <c r="A11" s="12" t="s">
        <v>73</v>
      </c>
      <c r="B11" s="13" t="s">
        <v>11</v>
      </c>
      <c r="C11" s="1">
        <v>666667</v>
      </c>
      <c r="D11" s="2">
        <v>0</v>
      </c>
      <c r="E11" s="32">
        <f t="shared" si="0"/>
        <v>0</v>
      </c>
      <c r="F11" s="6"/>
      <c r="G11" s="32" t="s">
        <v>98</v>
      </c>
    </row>
    <row r="12" spans="1:7" ht="18" customHeight="1" x14ac:dyDescent="0.2">
      <c r="A12" s="12" t="s">
        <v>22</v>
      </c>
      <c r="B12" s="13" t="s">
        <v>23</v>
      </c>
      <c r="C12" s="1">
        <v>2553225</v>
      </c>
      <c r="D12" s="2">
        <v>708968.76</v>
      </c>
      <c r="E12" s="32">
        <f t="shared" si="0"/>
        <v>27.767578650530211</v>
      </c>
      <c r="F12" s="3">
        <v>356522.25</v>
      </c>
      <c r="G12" s="32">
        <f t="shared" si="1"/>
        <v>198.85680627225929</v>
      </c>
    </row>
    <row r="13" spans="1:7" ht="17.25" customHeight="1" x14ac:dyDescent="0.2">
      <c r="A13" s="12" t="s">
        <v>58</v>
      </c>
      <c r="B13" s="13" t="s">
        <v>59</v>
      </c>
      <c r="C13" s="1">
        <v>666667</v>
      </c>
      <c r="D13" s="2">
        <v>0</v>
      </c>
      <c r="E13" s="32">
        <f t="shared" si="0"/>
        <v>0</v>
      </c>
      <c r="F13" s="3"/>
      <c r="G13" s="32" t="s">
        <v>98</v>
      </c>
    </row>
    <row r="14" spans="1:7" ht="17.25" customHeight="1" x14ac:dyDescent="0.2">
      <c r="A14" s="12" t="s">
        <v>24</v>
      </c>
      <c r="B14" s="13" t="s">
        <v>25</v>
      </c>
      <c r="C14" s="1">
        <v>1942497.64</v>
      </c>
      <c r="D14" s="2">
        <v>80119.67</v>
      </c>
      <c r="E14" s="32">
        <f t="shared" si="0"/>
        <v>4.1245697472250216</v>
      </c>
      <c r="F14" s="5">
        <v>75853.8</v>
      </c>
      <c r="G14" s="32">
        <f t="shared" si="1"/>
        <v>105.62380526750141</v>
      </c>
    </row>
    <row r="15" spans="1:7" ht="20.25" hidden="1" customHeight="1" x14ac:dyDescent="0.2">
      <c r="A15" s="12" t="s">
        <v>40</v>
      </c>
      <c r="B15" s="13" t="s">
        <v>41</v>
      </c>
      <c r="C15" s="23">
        <v>0</v>
      </c>
      <c r="D15" s="23">
        <v>0</v>
      </c>
      <c r="E15" s="32" t="e">
        <f t="shared" si="0"/>
        <v>#DIV/0!</v>
      </c>
      <c r="F15" s="5">
        <v>0</v>
      </c>
      <c r="G15" s="32" t="e">
        <f t="shared" si="1"/>
        <v>#DIV/0!</v>
      </c>
    </row>
    <row r="16" spans="1:7" ht="15.75" x14ac:dyDescent="0.25">
      <c r="A16" s="16" t="s">
        <v>56</v>
      </c>
      <c r="B16" s="17"/>
      <c r="C16" s="18">
        <f>SUM(C4:C15)</f>
        <v>9896463.3100000005</v>
      </c>
      <c r="D16" s="18">
        <f>SUM(D4:D15)</f>
        <v>1522790.16</v>
      </c>
      <c r="E16" s="19">
        <f t="shared" si="0"/>
        <v>15.387215738588939</v>
      </c>
      <c r="F16" s="20">
        <f>SUM(F4:F15)</f>
        <v>1365482.7300000002</v>
      </c>
      <c r="G16" s="32">
        <f t="shared" si="1"/>
        <v>111.52027971822093</v>
      </c>
    </row>
    <row r="17" spans="1:7" x14ac:dyDescent="0.2">
      <c r="A17" s="8"/>
      <c r="B17" s="8"/>
      <c r="C17" s="8"/>
      <c r="D17" s="8"/>
      <c r="E17" s="8"/>
      <c r="F17" s="8"/>
      <c r="G17" s="8"/>
    </row>
    <row r="18" spans="1:7" x14ac:dyDescent="0.2">
      <c r="C18" s="21"/>
      <c r="D18" s="21"/>
    </row>
  </sheetData>
  <mergeCells count="2">
    <mergeCell ref="A2:E2"/>
    <mergeCell ref="A1:G1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МР 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  <vt:lpstr>'МР '!LAST_CELL</vt:lpstr>
      <vt:lpstr>'МР 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dc:description>POI HSSF rep:2.42.0.101</dc:description>
  <cp:lastModifiedBy>Сазоненко</cp:lastModifiedBy>
  <cp:lastPrinted>2019-06-24T12:10:06Z</cp:lastPrinted>
  <dcterms:created xsi:type="dcterms:W3CDTF">2017-08-30T15:41:23Z</dcterms:created>
  <dcterms:modified xsi:type="dcterms:W3CDTF">2021-04-15T14:12:19Z</dcterms:modified>
</cp:coreProperties>
</file>