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-330" windowWidth="22335" windowHeight="11505"/>
  </bookViews>
  <sheets>
    <sheet name="МР 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definedNames>
    <definedName name="APPT" localSheetId="0">'МР '!#REF!</definedName>
    <definedName name="FIO" localSheetId="0">'МР '!#REF!</definedName>
    <definedName name="LAST_CELL" localSheetId="0">'МР '!$I$38</definedName>
    <definedName name="SIGN" localSheetId="0">'МР '!$A$15:$G$15</definedName>
  </definedNames>
  <calcPr calcId="145621"/>
</workbook>
</file>

<file path=xl/calcChain.xml><?xml version="1.0" encoding="utf-8"?>
<calcChain xmlns="http://schemas.openxmlformats.org/spreadsheetml/2006/main">
  <c r="G6" i="11" l="1"/>
  <c r="G7" i="11"/>
  <c r="G10" i="11"/>
  <c r="G11" i="11"/>
  <c r="G15" i="11"/>
  <c r="G16" i="11"/>
  <c r="G17" i="11"/>
  <c r="G18" i="11"/>
  <c r="G19" i="11"/>
  <c r="E6" i="11"/>
  <c r="E7" i="11"/>
  <c r="E8" i="11"/>
  <c r="E9" i="11"/>
  <c r="E10" i="11"/>
  <c r="E12" i="11"/>
  <c r="E13" i="11"/>
  <c r="E14" i="11"/>
  <c r="E15" i="11"/>
  <c r="E16" i="11"/>
  <c r="E17" i="11"/>
  <c r="E18" i="11"/>
  <c r="E19" i="11"/>
  <c r="A4" i="11"/>
  <c r="B4" i="11"/>
  <c r="A1" i="11"/>
  <c r="G6" i="10"/>
  <c r="G7" i="10"/>
  <c r="G8" i="10"/>
  <c r="G10" i="10"/>
  <c r="G11" i="10"/>
  <c r="G15" i="10"/>
  <c r="G17" i="10"/>
  <c r="G18" i="10"/>
  <c r="G19" i="10"/>
  <c r="E6" i="10"/>
  <c r="E7" i="10"/>
  <c r="E8" i="10"/>
  <c r="E9" i="10"/>
  <c r="E10" i="10"/>
  <c r="E12" i="10"/>
  <c r="E13" i="10"/>
  <c r="E14" i="10"/>
  <c r="E15" i="10"/>
  <c r="E16" i="10"/>
  <c r="E17" i="10"/>
  <c r="E18" i="10"/>
  <c r="A4" i="10"/>
  <c r="B4" i="10"/>
  <c r="A1" i="10"/>
  <c r="G6" i="9"/>
  <c r="G7" i="9"/>
  <c r="G10" i="9"/>
  <c r="G11" i="9"/>
  <c r="G14" i="9"/>
  <c r="G15" i="9"/>
  <c r="G16" i="9"/>
  <c r="G17" i="9"/>
  <c r="G18" i="9"/>
  <c r="E6" i="9"/>
  <c r="E7" i="9"/>
  <c r="E8" i="9"/>
  <c r="E9" i="9"/>
  <c r="E10" i="9"/>
  <c r="E12" i="9"/>
  <c r="E13" i="9"/>
  <c r="E14" i="9"/>
  <c r="E16" i="9"/>
  <c r="E17" i="9"/>
  <c r="A1" i="9"/>
  <c r="A4" i="9"/>
  <c r="B4" i="9"/>
  <c r="G6" i="8"/>
  <c r="G7" i="8"/>
  <c r="G8" i="8"/>
  <c r="G10" i="8"/>
  <c r="G11" i="8"/>
  <c r="G14" i="8"/>
  <c r="G15" i="8"/>
  <c r="G16" i="8"/>
  <c r="G17" i="8"/>
  <c r="E6" i="8"/>
  <c r="E7" i="8"/>
  <c r="E8" i="8"/>
  <c r="E9" i="8"/>
  <c r="E10" i="8"/>
  <c r="E12" i="8"/>
  <c r="E13" i="8"/>
  <c r="E14" i="8"/>
  <c r="E15" i="8"/>
  <c r="E16" i="8"/>
  <c r="E17" i="8"/>
  <c r="E18" i="8"/>
  <c r="A4" i="7"/>
  <c r="B4" i="7"/>
  <c r="A4" i="8"/>
  <c r="B4" i="8"/>
  <c r="A1" i="8"/>
  <c r="G6" i="7"/>
  <c r="G10" i="7"/>
  <c r="G11" i="7"/>
  <c r="G13" i="7"/>
  <c r="G14" i="7"/>
  <c r="G15" i="7"/>
  <c r="G17" i="7"/>
  <c r="G18" i="7"/>
  <c r="E6" i="7"/>
  <c r="E7" i="7"/>
  <c r="E8" i="7"/>
  <c r="E9" i="7"/>
  <c r="E10" i="7"/>
  <c r="E12" i="7"/>
  <c r="E13" i="7"/>
  <c r="E14" i="7"/>
  <c r="E15" i="7"/>
  <c r="E16" i="7"/>
  <c r="E17" i="7"/>
  <c r="A1" i="7"/>
  <c r="G6" i="6"/>
  <c r="G7" i="6"/>
  <c r="G8" i="6"/>
  <c r="G10" i="6"/>
  <c r="G11" i="6"/>
  <c r="G15" i="6"/>
  <c r="G16" i="6"/>
  <c r="G18" i="6"/>
  <c r="D18" i="6"/>
  <c r="C18" i="6"/>
  <c r="E6" i="6"/>
  <c r="E7" i="6"/>
  <c r="E8" i="6"/>
  <c r="E9" i="6"/>
  <c r="E10" i="6"/>
  <c r="E12" i="6"/>
  <c r="E13" i="6"/>
  <c r="E14" i="6"/>
  <c r="E15" i="6"/>
  <c r="E16" i="6"/>
  <c r="A4" i="6"/>
  <c r="B4" i="6"/>
  <c r="A1" i="6"/>
  <c r="A1" i="5"/>
  <c r="A4" i="5"/>
  <c r="B4" i="5"/>
  <c r="A1" i="3"/>
  <c r="A4" i="3"/>
  <c r="B4" i="3"/>
  <c r="B4" i="2"/>
  <c r="C4" i="2"/>
  <c r="D4" i="2"/>
  <c r="E4" i="2"/>
  <c r="F4" i="2"/>
  <c r="G4" i="2"/>
  <c r="A4" i="2"/>
  <c r="A1" i="2"/>
  <c r="G6" i="5" l="1"/>
  <c r="G7" i="5"/>
  <c r="G10" i="5"/>
  <c r="G12" i="5"/>
  <c r="G13" i="5"/>
  <c r="G14" i="5"/>
  <c r="G15" i="5"/>
  <c r="F17" i="5"/>
  <c r="E6" i="5"/>
  <c r="E7" i="5"/>
  <c r="E8" i="5"/>
  <c r="E9" i="5"/>
  <c r="E10" i="5"/>
  <c r="E11" i="5"/>
  <c r="E12" i="5"/>
  <c r="E13" i="5"/>
  <c r="E14" i="5"/>
  <c r="E15" i="5"/>
  <c r="E16" i="5"/>
  <c r="E17" i="5"/>
  <c r="D17" i="5"/>
  <c r="C17" i="5"/>
  <c r="G8" i="3"/>
  <c r="G9" i="3"/>
  <c r="G12" i="3"/>
  <c r="G13" i="3"/>
  <c r="G15" i="3"/>
  <c r="G16" i="3"/>
  <c r="G17" i="3"/>
  <c r="G18" i="3"/>
  <c r="G19" i="3"/>
  <c r="G20" i="3"/>
  <c r="G21" i="3"/>
  <c r="E6" i="3"/>
  <c r="E7" i="3"/>
  <c r="E8" i="3"/>
  <c r="E10" i="3"/>
  <c r="E11" i="3"/>
  <c r="E13" i="3"/>
  <c r="E15" i="3"/>
  <c r="E16" i="3"/>
  <c r="E17" i="3"/>
  <c r="E18" i="3"/>
  <c r="E19" i="3"/>
  <c r="E20" i="3"/>
  <c r="D4" i="11"/>
  <c r="E4" i="11"/>
  <c r="F4" i="11"/>
  <c r="G4" i="11"/>
  <c r="C4" i="11"/>
  <c r="D4" i="10"/>
  <c r="E4" i="10"/>
  <c r="F4" i="10"/>
  <c r="G4" i="10"/>
  <c r="C4" i="10"/>
  <c r="D4" i="9"/>
  <c r="E4" i="9"/>
  <c r="F4" i="9"/>
  <c r="G4" i="9"/>
  <c r="C4" i="9"/>
  <c r="D4" i="8"/>
  <c r="E4" i="8"/>
  <c r="F4" i="8"/>
  <c r="G4" i="8"/>
  <c r="C4" i="8"/>
  <c r="D4" i="7"/>
  <c r="E4" i="7"/>
  <c r="F4" i="7"/>
  <c r="G4" i="7"/>
  <c r="C4" i="7"/>
  <c r="D4" i="6"/>
  <c r="E4" i="6"/>
  <c r="F4" i="6"/>
  <c r="G4" i="6"/>
  <c r="C4" i="6"/>
  <c r="D4" i="5"/>
  <c r="E4" i="5"/>
  <c r="F4" i="5"/>
  <c r="G4" i="5"/>
  <c r="C4" i="5"/>
  <c r="D4" i="3"/>
  <c r="E4" i="3"/>
  <c r="F4" i="3"/>
  <c r="G4" i="3"/>
  <c r="C4" i="3"/>
  <c r="G6" i="2"/>
  <c r="G7" i="2"/>
  <c r="G9" i="2"/>
  <c r="G12" i="2"/>
  <c r="G13" i="2"/>
  <c r="G14" i="2"/>
  <c r="G15" i="2"/>
  <c r="G16" i="2"/>
  <c r="G17" i="2"/>
  <c r="G18" i="2"/>
  <c r="G19" i="2"/>
  <c r="G21" i="2"/>
  <c r="E6" i="2"/>
  <c r="E7" i="2"/>
  <c r="E8" i="2"/>
  <c r="E9" i="2"/>
  <c r="E10" i="2"/>
  <c r="E11" i="2"/>
  <c r="E12" i="2"/>
  <c r="E13" i="2"/>
  <c r="E14" i="2"/>
  <c r="E15" i="2"/>
  <c r="E16" i="2"/>
  <c r="E18" i="2"/>
  <c r="E20" i="2"/>
  <c r="G6" i="1"/>
  <c r="G7" i="1"/>
  <c r="G8" i="1"/>
  <c r="G9" i="1"/>
  <c r="G10" i="1"/>
  <c r="G12" i="1"/>
  <c r="G14" i="1"/>
  <c r="G15" i="1"/>
  <c r="G16" i="1"/>
  <c r="G19" i="1"/>
  <c r="G20" i="1"/>
  <c r="G21" i="1"/>
  <c r="G22" i="1"/>
  <c r="G23" i="1"/>
  <c r="G24" i="1"/>
  <c r="G26" i="1"/>
  <c r="G27" i="1"/>
  <c r="G28" i="1"/>
  <c r="G29" i="1"/>
  <c r="G30" i="1"/>
  <c r="G31" i="1"/>
  <c r="G32" i="1"/>
  <c r="G33" i="1"/>
  <c r="G34" i="1"/>
  <c r="G35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5" i="1" l="1"/>
  <c r="G3" i="2" l="1"/>
  <c r="E5" i="9" l="1"/>
  <c r="E5" i="7"/>
  <c r="C18" i="7"/>
  <c r="C21" i="2" l="1"/>
  <c r="D18" i="9" l="1"/>
  <c r="E18" i="9" s="1"/>
  <c r="C18" i="9"/>
  <c r="G5" i="1" l="1"/>
  <c r="F36" i="1"/>
  <c r="F18" i="6" l="1"/>
  <c r="F21" i="2" l="1"/>
  <c r="E18" i="6" l="1"/>
  <c r="G5" i="2" l="1"/>
  <c r="D36" i="1" l="1"/>
  <c r="G36" i="1" s="1"/>
  <c r="C36" i="1"/>
  <c r="G5" i="6" l="1"/>
  <c r="D21" i="2" l="1"/>
  <c r="G5" i="11" l="1"/>
  <c r="E36" i="1" l="1"/>
  <c r="G17" i="5" l="1"/>
  <c r="F21" i="3"/>
  <c r="D19" i="11"/>
  <c r="C19" i="11"/>
  <c r="D19" i="10"/>
  <c r="C19" i="10"/>
  <c r="D18" i="8"/>
  <c r="C18" i="8"/>
  <c r="D18" i="7"/>
  <c r="E18" i="7" s="1"/>
  <c r="D21" i="3"/>
  <c r="C21" i="3"/>
  <c r="E19" i="10" l="1"/>
  <c r="F19" i="11"/>
  <c r="F19" i="10"/>
  <c r="G5" i="10"/>
  <c r="F18" i="9"/>
  <c r="G5" i="9"/>
  <c r="F18" i="8"/>
  <c r="G18" i="8" s="1"/>
  <c r="G5" i="8"/>
  <c r="F18" i="7"/>
  <c r="G5" i="7"/>
  <c r="G5" i="5"/>
  <c r="G5" i="3"/>
  <c r="E5" i="11" l="1"/>
  <c r="E5" i="10"/>
  <c r="E5" i="8"/>
  <c r="E5" i="6"/>
  <c r="E5" i="5"/>
  <c r="E21" i="3"/>
  <c r="E5" i="3"/>
  <c r="E21" i="2"/>
  <c r="E5" i="2"/>
</calcChain>
</file>

<file path=xl/sharedStrings.xml><?xml version="1.0" encoding="utf-8"?>
<sst xmlns="http://schemas.openxmlformats.org/spreadsheetml/2006/main" count="347" uniqueCount="96">
  <si>
    <t>01 04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</si>
  <si>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</si>
  <si>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</si>
  <si>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</si>
  <si>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01 11</t>
  </si>
  <si>
    <t>Резервные фонды</t>
  </si>
  <si>
    <t>01 13</t>
  </si>
  <si>
    <t>Другие общегосударственные вопросы</t>
  </si>
  <si>
    <t>04 01</t>
  </si>
  <si>
    <t>Общеэкономические вопросы</t>
  </si>
  <si>
    <t>Сельское хозяйство и рыболовство</t>
  </si>
  <si>
    <t>04 07</t>
  </si>
  <si>
    <t>Лесное хозяйство</t>
  </si>
  <si>
    <t>04 08</t>
  </si>
  <si>
    <t>Транспорт</t>
  </si>
  <si>
    <t>04 09</t>
  </si>
  <si>
    <t>Дорожное хозяйство (дорожные фонды)</t>
  </si>
  <si>
    <t>04 12</t>
  </si>
  <si>
    <t>Другие вопросы в области национальной экономики</t>
  </si>
  <si>
    <t>05 01</t>
  </si>
  <si>
    <t>Жилищное хозяйство</t>
  </si>
  <si>
    <t>05 03</t>
  </si>
  <si>
    <t>Благоустройство</t>
  </si>
  <si>
    <t>07 01</t>
  </si>
  <si>
    <t>Дошкольное образование</t>
  </si>
  <si>
    <t>07 02</t>
  </si>
  <si>
    <t>Общее образование</t>
  </si>
  <si>
    <t>07 03</t>
  </si>
  <si>
    <t>Дополнительное образование детей</t>
  </si>
  <si>
    <t>07 07</t>
  </si>
  <si>
    <t>Молодежная политика</t>
  </si>
  <si>
    <t>07 09</t>
  </si>
  <si>
    <t>Другие вопросы в области образования</t>
  </si>
  <si>
    <t>08 01</t>
  </si>
  <si>
    <t>Культура</t>
  </si>
  <si>
    <t>08 04</t>
  </si>
  <si>
    <t>Другие вопросы в области культуры, кинематографии</t>
  </si>
  <si>
    <t>10 01</t>
  </si>
  <si>
    <t>Пенсионное обеспечение</t>
  </si>
  <si>
    <t>10 03</t>
  </si>
  <si>
    <t>Социальное обеспечение населения</t>
  </si>
  <si>
    <t>10 04</t>
  </si>
  <si>
    <t>Охрана семьи и детства</t>
  </si>
  <si>
    <t>10 06</t>
  </si>
  <si>
    <t>Другие вопросы в области социальной политики</t>
  </si>
  <si>
    <t>11 01</t>
  </si>
  <si>
    <t>Физическая культура</t>
  </si>
  <si>
    <t>11 02</t>
  </si>
  <si>
    <t>Массовый спорт</t>
  </si>
  <si>
    <t>11 03</t>
  </si>
  <si>
    <t>Спорт высших достижений</t>
  </si>
  <si>
    <t>14 01</t>
  </si>
  <si>
    <t>Дотации на выравнивание бюджетной обеспеченности субъектов Российской Федерации и муниципальных образований</t>
  </si>
  <si>
    <t>Итого</t>
  </si>
  <si>
    <t>% исполнения</t>
  </si>
  <si>
    <t>05 02</t>
  </si>
  <si>
    <t>Коммунальное хозяйство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</si>
  <si>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</si>
  <si>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</si>
  <si>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01 02</t>
  </si>
  <si>
    <t>Функционирование высшего должностного лица субъекта Российской Федерации и муниципального образования</t>
  </si>
  <si>
    <t>01 07</t>
  </si>
  <si>
    <t>Обеспечение проведения выборов и референдумов</t>
  </si>
  <si>
    <t>01 03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</si>
  <si>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</si>
  <si>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05 02 </t>
  </si>
  <si>
    <t xml:space="preserve">Коммунальное хозяйство </t>
  </si>
  <si>
    <t>01 05</t>
  </si>
  <si>
    <t>Судебная система</t>
  </si>
  <si>
    <t>Сбор, удление отходов и очистка сточных</t>
  </si>
  <si>
    <t>03 10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</si>
  <si>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</si>
  <si>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03 10 </t>
  </si>
  <si>
    <t>Защита населения и территории от чрезвычайных ситуаций природного и техногенного характера, пожарная безопаность</t>
  </si>
  <si>
    <t>Код раздела, подраздела</t>
  </si>
  <si>
    <t>Наименование показателя</t>
  </si>
  <si>
    <t>Плановые назначения</t>
  </si>
  <si>
    <t>Исполнено на 01.07.2021</t>
  </si>
  <si>
    <t>Исполнено на 01.07.2020</t>
  </si>
  <si>
    <t>% исполнения 01.07.2021 к 01.07.2020</t>
  </si>
  <si>
    <t>04 10</t>
  </si>
  <si>
    <t>Связь и информатика</t>
  </si>
  <si>
    <t xml:space="preserve">муниципального района "Княжпогостский" </t>
  </si>
  <si>
    <t>Сведения по исполнению бюджета в разрезе разделов и подразделов классификации расходов на 01.07.2021 и в сравнении с соответствующим периодом прошлого года</t>
  </si>
  <si>
    <t>Ед. изм: рубль</t>
  </si>
  <si>
    <t>городского поселения "Емва"</t>
  </si>
  <si>
    <t>городского поселения "Синдор"</t>
  </si>
  <si>
    <t xml:space="preserve">сельского поселения "Иоссер" </t>
  </si>
  <si>
    <t xml:space="preserve"> сельского поселения "Мещура"</t>
  </si>
  <si>
    <t>сельского поселения "Серёгово"</t>
  </si>
  <si>
    <t>сельского поселения "Тракт"</t>
  </si>
  <si>
    <t>сельского поселения "Туръя"</t>
  </si>
  <si>
    <t>сельского поселения "Чиньяворык"</t>
  </si>
  <si>
    <t>04 06</t>
  </si>
  <si>
    <t>Водное хозяйство</t>
  </si>
  <si>
    <t>сельского поселения "Шошка"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</si>
</sst>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7" x14ac:knownFonts="1">
    <font>
      <sz val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.5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" fontId="2" fillId="0" borderId="3">
      <alignment horizontal="right" vertical="top" shrinkToFit="1"/>
    </xf>
    <xf numFmtId="4" fontId="2" fillId="0" borderId="4">
      <alignment horizontal="right" vertical="top" shrinkToFit="1"/>
    </xf>
    <xf numFmtId="4" fontId="2" fillId="0" borderId="4">
      <alignment horizontal="right" vertical="top" shrinkToFit="1"/>
    </xf>
  </cellStyleXfs>
  <cellXfs count="48">
    <xf numFmtId="0" fontId="0" fillId="0" borderId="0" xfId="0"/>
    <xf numFmtId="0" fontId="3" fillId="0" borderId="0" xfId="0" applyFont="1" applyFill="1"/>
    <xf numFmtId="0" fontId="3" fillId="0" borderId="2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right" wrapText="1"/>
    </xf>
    <xf numFmtId="0" fontId="3" fillId="0" borderId="0" xfId="0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" fontId="5" fillId="0" borderId="1" xfId="2" applyNumberFormat="1" applyFont="1" applyBorder="1" applyAlignment="1" applyProtection="1">
      <alignment horizontal="right" vertical="center" shrinkToFit="1"/>
    </xf>
    <xf numFmtId="4" fontId="5" fillId="0" borderId="1" xfId="3" applyNumberFormat="1" applyFont="1" applyBorder="1" applyAlignment="1" applyProtection="1">
      <alignment horizontal="right" vertical="center" shrinkToFi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4" fontId="5" fillId="0" borderId="1" xfId="4" applyNumberFormat="1" applyFont="1" applyBorder="1" applyAlignment="1" applyProtection="1">
      <alignment horizontal="right" vertical="center" shrinkToFit="1"/>
    </xf>
    <xf numFmtId="1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/>
    </xf>
    <xf numFmtId="43" fontId="3" fillId="0" borderId="1" xfId="1" applyNumberFormat="1" applyFont="1" applyFill="1" applyBorder="1" applyAlignment="1" applyProtection="1">
      <alignment horizontal="center" vertical="center" wrapText="1"/>
    </xf>
    <xf numFmtId="43" fontId="3" fillId="0" borderId="1" xfId="1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" fontId="3" fillId="0" borderId="0" xfId="0" applyNumberFormat="1" applyFont="1" applyFill="1"/>
    <xf numFmtId="0" fontId="3" fillId="0" borderId="0" xfId="0" applyFont="1" applyFill="1" applyBorder="1" applyAlignment="1" applyProtection="1"/>
    <xf numFmtId="2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2" applyNumberFormat="1" applyFont="1" applyBorder="1" applyProtection="1">
      <alignment horizontal="right" vertical="top" shrinkToFit="1"/>
    </xf>
    <xf numFmtId="4" fontId="5" fillId="0" borderId="1" xfId="3" applyNumberFormat="1" applyFont="1" applyBorder="1" applyProtection="1">
      <alignment horizontal="right" vertical="top" shrinkToFit="1"/>
    </xf>
    <xf numFmtId="3" fontId="3" fillId="0" borderId="1" xfId="0" applyNumberFormat="1" applyFont="1" applyFill="1" applyBorder="1" applyAlignment="1" applyProtection="1">
      <alignment horizontal="right" vertical="top" wrapText="1"/>
    </xf>
    <xf numFmtId="4" fontId="5" fillId="0" borderId="1" xfId="4" applyNumberFormat="1" applyFont="1" applyBorder="1" applyProtection="1">
      <alignment horizontal="right" vertical="top" shrinkToFit="1"/>
    </xf>
    <xf numFmtId="0" fontId="4" fillId="0" borderId="0" xfId="0" applyFont="1" applyFill="1"/>
    <xf numFmtId="3" fontId="3" fillId="0" borderId="1" xfId="0" applyNumberFormat="1" applyFont="1" applyBorder="1" applyAlignment="1" applyProtection="1">
      <alignment horizontal="right" vertical="center" wrapText="1"/>
    </xf>
    <xf numFmtId="0" fontId="3" fillId="0" borderId="0" xfId="0" applyFont="1"/>
    <xf numFmtId="4" fontId="3" fillId="0" borderId="1" xfId="0" applyNumberFormat="1" applyFont="1" applyBorder="1" applyAlignment="1">
      <alignment horizontal="right" vertical="center"/>
    </xf>
    <xf numFmtId="4" fontId="3" fillId="0" borderId="0" xfId="0" applyNumberFormat="1" applyFont="1"/>
    <xf numFmtId="4" fontId="3" fillId="0" borderId="1" xfId="0" applyNumberFormat="1" applyFont="1" applyBorder="1" applyAlignment="1">
      <alignment vertical="center"/>
    </xf>
    <xf numFmtId="4" fontId="5" fillId="0" borderId="4" xfId="4" applyNumberFormat="1" applyFont="1" applyAlignment="1" applyProtection="1">
      <alignment horizontal="right" vertical="center" shrinkToFit="1"/>
    </xf>
    <xf numFmtId="0" fontId="3" fillId="0" borderId="0" xfId="0" applyFont="1" applyFill="1" applyBorder="1" applyAlignment="1" applyProtection="1">
      <alignment horizontal="right" wrapText="1"/>
    </xf>
    <xf numFmtId="0" fontId="6" fillId="0" borderId="0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left"/>
    </xf>
    <xf numFmtId="4" fontId="4" fillId="2" borderId="1" xfId="0" applyNumberFormat="1" applyFont="1" applyFill="1" applyBorder="1" applyAlignment="1" applyProtection="1">
      <alignment horizontal="right" vertical="center"/>
    </xf>
    <xf numFmtId="3" fontId="4" fillId="2" borderId="1" xfId="0" applyNumberFormat="1" applyFont="1" applyFill="1" applyBorder="1" applyAlignment="1" applyProtection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 applyProtection="1">
      <alignment horizontal="center"/>
    </xf>
    <xf numFmtId="4" fontId="4" fillId="2" borderId="1" xfId="0" applyNumberFormat="1" applyFont="1" applyFill="1" applyBorder="1" applyAlignment="1" applyProtection="1">
      <alignment horizontal="right"/>
    </xf>
    <xf numFmtId="3" fontId="4" fillId="2" borderId="1" xfId="0" applyNumberFormat="1" applyFont="1" applyFill="1" applyBorder="1" applyAlignment="1" applyProtection="1">
      <alignment horizontal="right" vertical="top" wrapText="1"/>
    </xf>
    <xf numFmtId="4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vertical="center"/>
    </xf>
  </cellXfs>
  <cellStyles count="5">
    <cellStyle name="ex61" xfId="4"/>
    <cellStyle name="ex62" xfId="2"/>
    <cellStyle name="ex63" xfId="3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9"/>
    <pageSetUpPr fitToPage="1"/>
  </sheetPr>
  <dimension ref="A1:K39"/>
  <sheetViews>
    <sheetView showGridLines="0" tabSelected="1" view="pageBreakPreview" zoomScaleNormal="100" zoomScaleSheetLayoutView="100" workbookViewId="0">
      <selection activeCell="A4" sqref="A4"/>
    </sheetView>
  </sheetViews>
  <sheetFormatPr defaultColWidth="9.140625" defaultRowHeight="15.75" x14ac:dyDescent="0.25"/>
  <cols>
    <col min="1" max="1" width="16" style="1" customWidth="1"/>
    <col min="2" max="2" width="70.7109375" style="1" customWidth="1"/>
    <col min="3" max="7" width="20.85546875" style="1" customWidth="1"/>
    <col min="8" max="9" width="9.140625" style="1" customWidth="1"/>
    <col min="10" max="16384" width="9.140625" style="1"/>
  </cols>
  <sheetData>
    <row r="1" spans="1:11" ht="24" customHeight="1" x14ac:dyDescent="0.25">
      <c r="A1" s="36" t="s">
        <v>83</v>
      </c>
      <c r="B1" s="36"/>
      <c r="C1" s="36"/>
      <c r="D1" s="36"/>
      <c r="E1" s="36"/>
      <c r="F1" s="36"/>
      <c r="G1" s="36"/>
    </row>
    <row r="2" spans="1:11" ht="19.5" customHeight="1" x14ac:dyDescent="0.25">
      <c r="A2" s="36" t="s">
        <v>82</v>
      </c>
      <c r="B2" s="36"/>
      <c r="C2" s="36"/>
      <c r="D2" s="36"/>
      <c r="E2" s="36"/>
      <c r="F2" s="36"/>
      <c r="G2" s="36"/>
    </row>
    <row r="3" spans="1:11" x14ac:dyDescent="0.25">
      <c r="A3" s="35"/>
      <c r="B3" s="35"/>
      <c r="C3" s="35"/>
      <c r="D3" s="35"/>
      <c r="E3" s="35"/>
      <c r="F3" s="2"/>
      <c r="G3" s="3" t="s">
        <v>84</v>
      </c>
      <c r="H3" s="4"/>
      <c r="I3" s="4"/>
      <c r="J3" s="4"/>
      <c r="K3" s="4"/>
    </row>
    <row r="4" spans="1:11" ht="47.25" x14ac:dyDescent="0.25">
      <c r="A4" s="5" t="s">
        <v>74</v>
      </c>
      <c r="B4" s="5" t="s">
        <v>75</v>
      </c>
      <c r="C4" s="5" t="s">
        <v>76</v>
      </c>
      <c r="D4" s="5" t="s">
        <v>77</v>
      </c>
      <c r="E4" s="5" t="s">
        <v>54</v>
      </c>
      <c r="F4" s="5" t="s">
        <v>78</v>
      </c>
      <c r="G4" s="6" t="s">
        <v>79</v>
      </c>
    </row>
    <row r="5" spans="1:11" s="14" customFormat="1" ht="31.5" x14ac:dyDescent="0.25">
      <c r="A5" s="7" t="s">
        <v>59</v>
      </c>
      <c r="B5" s="8" t="s">
        <v>60</v>
      </c>
      <c r="C5" s="9">
        <v>3561743.48</v>
      </c>
      <c r="D5" s="10">
        <v>1547823.46</v>
      </c>
      <c r="E5" s="11">
        <f>D5*100/C5</f>
        <v>43.456904425918964</v>
      </c>
      <c r="F5" s="12">
        <v>2569520.27</v>
      </c>
      <c r="G5" s="13">
        <f>D5/F5*100</f>
        <v>60.237838092633531</v>
      </c>
    </row>
    <row r="6" spans="1:11" ht="46.5" customHeight="1" x14ac:dyDescent="0.25">
      <c r="A6" s="15" t="s">
        <v>63</v>
      </c>
      <c r="B6" s="16" t="s">
        <v>64</v>
      </c>
      <c r="C6" s="9">
        <v>150000</v>
      </c>
      <c r="D6" s="10">
        <v>52535</v>
      </c>
      <c r="E6" s="11">
        <f t="shared" ref="E6:E35" si="0">D6*100/C6</f>
        <v>35.023333333333333</v>
      </c>
      <c r="F6" s="12">
        <v>112745</v>
      </c>
      <c r="G6" s="13">
        <f t="shared" ref="G6:G36" si="1">D6/F6*100</f>
        <v>46.596301388088165</v>
      </c>
    </row>
    <row r="7" spans="1:11" ht="47.25" x14ac:dyDescent="0.25">
      <c r="A7" s="7" t="s">
        <v>0</v>
      </c>
      <c r="B7" s="8" t="s">
        <v>1</v>
      </c>
      <c r="C7" s="9">
        <v>45455504.670000002</v>
      </c>
      <c r="D7" s="10">
        <v>20211617.32</v>
      </c>
      <c r="E7" s="11">
        <f t="shared" si="0"/>
        <v>44.46461977868961</v>
      </c>
      <c r="F7" s="12">
        <v>19899159.539999999</v>
      </c>
      <c r="G7" s="13">
        <f t="shared" si="1"/>
        <v>101.57020591433481</v>
      </c>
    </row>
    <row r="8" spans="1:11" x14ac:dyDescent="0.25">
      <c r="A8" s="7" t="s">
        <v>67</v>
      </c>
      <c r="B8" s="8" t="s">
        <v>68</v>
      </c>
      <c r="C8" s="9">
        <v>44939</v>
      </c>
      <c r="D8" s="10">
        <v>33820</v>
      </c>
      <c r="E8" s="11">
        <f t="shared" si="0"/>
        <v>75.257571374529917</v>
      </c>
      <c r="F8" s="17">
        <v>34700</v>
      </c>
      <c r="G8" s="13">
        <f t="shared" si="1"/>
        <v>97.463976945244951</v>
      </c>
    </row>
    <row r="9" spans="1:11" ht="35.25" customHeight="1" x14ac:dyDescent="0.25">
      <c r="A9" s="7" t="s">
        <v>2</v>
      </c>
      <c r="B9" s="8" t="s">
        <v>3</v>
      </c>
      <c r="C9" s="9">
        <v>20942635</v>
      </c>
      <c r="D9" s="10">
        <v>7325609.1699999999</v>
      </c>
      <c r="E9" s="11">
        <f t="shared" si="0"/>
        <v>34.97940526586077</v>
      </c>
      <c r="F9" s="12">
        <v>7511241.4100000001</v>
      </c>
      <c r="G9" s="13">
        <f t="shared" si="1"/>
        <v>97.528607724511943</v>
      </c>
    </row>
    <row r="10" spans="1:11" x14ac:dyDescent="0.25">
      <c r="A10" s="7" t="s">
        <v>61</v>
      </c>
      <c r="B10" s="8" t="s">
        <v>62</v>
      </c>
      <c r="C10" s="9">
        <v>1535739</v>
      </c>
      <c r="D10" s="10">
        <v>0</v>
      </c>
      <c r="E10" s="11">
        <f t="shared" si="0"/>
        <v>0</v>
      </c>
      <c r="F10" s="12">
        <v>1300000</v>
      </c>
      <c r="G10" s="13">
        <f t="shared" si="1"/>
        <v>0</v>
      </c>
    </row>
    <row r="11" spans="1:11" x14ac:dyDescent="0.25">
      <c r="A11" s="7" t="s">
        <v>4</v>
      </c>
      <c r="B11" s="8" t="s">
        <v>5</v>
      </c>
      <c r="C11" s="9">
        <v>1500000</v>
      </c>
      <c r="D11" s="10">
        <v>0</v>
      </c>
      <c r="E11" s="11">
        <f t="shared" si="0"/>
        <v>0</v>
      </c>
      <c r="F11" s="17">
        <v>0</v>
      </c>
      <c r="G11" s="13">
        <v>0</v>
      </c>
    </row>
    <row r="12" spans="1:11" x14ac:dyDescent="0.25">
      <c r="A12" s="7" t="s">
        <v>6</v>
      </c>
      <c r="B12" s="8" t="s">
        <v>7</v>
      </c>
      <c r="C12" s="9">
        <v>25271684.66</v>
      </c>
      <c r="D12" s="10">
        <v>11553767.289999999</v>
      </c>
      <c r="E12" s="11">
        <f t="shared" si="0"/>
        <v>45.718231473057642</v>
      </c>
      <c r="F12" s="12">
        <v>7924187.2300000004</v>
      </c>
      <c r="G12" s="13">
        <f t="shared" si="1"/>
        <v>145.80381501157436</v>
      </c>
    </row>
    <row r="13" spans="1:11" ht="31.5" x14ac:dyDescent="0.25">
      <c r="A13" s="7" t="s">
        <v>72</v>
      </c>
      <c r="B13" s="8" t="s">
        <v>71</v>
      </c>
      <c r="C13" s="18">
        <v>500</v>
      </c>
      <c r="D13" s="18">
        <v>0</v>
      </c>
      <c r="E13" s="11">
        <f t="shared" si="0"/>
        <v>0</v>
      </c>
      <c r="F13" s="19">
        <v>0</v>
      </c>
      <c r="G13" s="13">
        <v>0</v>
      </c>
    </row>
    <row r="14" spans="1:11" x14ac:dyDescent="0.25">
      <c r="A14" s="7" t="s">
        <v>8</v>
      </c>
      <c r="B14" s="8" t="s">
        <v>9</v>
      </c>
      <c r="C14" s="9">
        <v>355558</v>
      </c>
      <c r="D14" s="10">
        <v>0</v>
      </c>
      <c r="E14" s="11">
        <f t="shared" si="0"/>
        <v>0</v>
      </c>
      <c r="F14" s="19">
        <v>33334</v>
      </c>
      <c r="G14" s="13">
        <f t="shared" si="1"/>
        <v>0</v>
      </c>
    </row>
    <row r="15" spans="1:11" x14ac:dyDescent="0.25">
      <c r="A15" s="7" t="s">
        <v>13</v>
      </c>
      <c r="B15" s="8" t="s">
        <v>14</v>
      </c>
      <c r="C15" s="9">
        <v>10948367.83</v>
      </c>
      <c r="D15" s="10">
        <v>2802381.14</v>
      </c>
      <c r="E15" s="11">
        <f t="shared" si="0"/>
        <v>25.59633713000671</v>
      </c>
      <c r="F15" s="12">
        <v>1263718.3899999999</v>
      </c>
      <c r="G15" s="13">
        <f t="shared" si="1"/>
        <v>221.75677446618471</v>
      </c>
    </row>
    <row r="16" spans="1:11" x14ac:dyDescent="0.25">
      <c r="A16" s="7" t="s">
        <v>15</v>
      </c>
      <c r="B16" s="8" t="s">
        <v>16</v>
      </c>
      <c r="C16" s="9">
        <v>21807464.32</v>
      </c>
      <c r="D16" s="10">
        <v>5509212.0199999996</v>
      </c>
      <c r="E16" s="11">
        <f t="shared" si="0"/>
        <v>25.262964731518128</v>
      </c>
      <c r="F16" s="12">
        <v>4015466.84</v>
      </c>
      <c r="G16" s="13">
        <f t="shared" si="1"/>
        <v>137.1997887050164</v>
      </c>
    </row>
    <row r="17" spans="1:7" x14ac:dyDescent="0.25">
      <c r="A17" s="7" t="s">
        <v>80</v>
      </c>
      <c r="B17" s="8" t="s">
        <v>81</v>
      </c>
      <c r="C17" s="9">
        <v>183342.24</v>
      </c>
      <c r="D17" s="10">
        <v>63784.639999999999</v>
      </c>
      <c r="E17" s="11">
        <f t="shared" si="0"/>
        <v>34.789931660047351</v>
      </c>
      <c r="F17" s="12">
        <v>0</v>
      </c>
      <c r="G17" s="13">
        <v>0</v>
      </c>
    </row>
    <row r="18" spans="1:7" x14ac:dyDescent="0.25">
      <c r="A18" s="7" t="s">
        <v>17</v>
      </c>
      <c r="B18" s="8" t="s">
        <v>18</v>
      </c>
      <c r="C18" s="9">
        <v>1915543.98</v>
      </c>
      <c r="D18" s="10">
        <v>520636.2</v>
      </c>
      <c r="E18" s="11">
        <f t="shared" si="0"/>
        <v>27.179548234648205</v>
      </c>
      <c r="F18" s="19">
        <v>0</v>
      </c>
      <c r="G18" s="13">
        <v>0</v>
      </c>
    </row>
    <row r="19" spans="1:7" x14ac:dyDescent="0.25">
      <c r="A19" s="7" t="s">
        <v>19</v>
      </c>
      <c r="B19" s="8" t="s">
        <v>20</v>
      </c>
      <c r="C19" s="9">
        <v>1592358</v>
      </c>
      <c r="D19" s="10">
        <v>478839.33</v>
      </c>
      <c r="E19" s="11">
        <f t="shared" si="0"/>
        <v>30.07108514542584</v>
      </c>
      <c r="F19" s="12">
        <v>4433637.05</v>
      </c>
      <c r="G19" s="13">
        <f t="shared" si="1"/>
        <v>10.800147251566298</v>
      </c>
    </row>
    <row r="20" spans="1:7" x14ac:dyDescent="0.25">
      <c r="A20" s="7" t="s">
        <v>55</v>
      </c>
      <c r="B20" s="8" t="s">
        <v>56</v>
      </c>
      <c r="C20" s="9">
        <v>1532228.12</v>
      </c>
      <c r="D20" s="10">
        <v>662176.74</v>
      </c>
      <c r="E20" s="11">
        <f t="shared" si="0"/>
        <v>43.216589707281962</v>
      </c>
      <c r="F20" s="19">
        <v>694024.54</v>
      </c>
      <c r="G20" s="13">
        <f t="shared" si="1"/>
        <v>95.411142090162969</v>
      </c>
    </row>
    <row r="21" spans="1:7" x14ac:dyDescent="0.25">
      <c r="A21" s="7" t="s">
        <v>21</v>
      </c>
      <c r="B21" s="8" t="s">
        <v>22</v>
      </c>
      <c r="C21" s="9">
        <v>3046699</v>
      </c>
      <c r="D21" s="10">
        <v>554247.46</v>
      </c>
      <c r="E21" s="11">
        <f t="shared" si="0"/>
        <v>18.191736696010995</v>
      </c>
      <c r="F21" s="19">
        <v>251027.78</v>
      </c>
      <c r="G21" s="13">
        <f t="shared" si="1"/>
        <v>220.79128453432523</v>
      </c>
    </row>
    <row r="22" spans="1:7" x14ac:dyDescent="0.25">
      <c r="A22" s="7" t="s">
        <v>23</v>
      </c>
      <c r="B22" s="8" t="s">
        <v>24</v>
      </c>
      <c r="C22" s="9">
        <v>144005641.41999999</v>
      </c>
      <c r="D22" s="10">
        <v>80557532.950000003</v>
      </c>
      <c r="E22" s="11">
        <f t="shared" si="0"/>
        <v>55.940539659171918</v>
      </c>
      <c r="F22" s="12">
        <v>76668047.920000002</v>
      </c>
      <c r="G22" s="13">
        <f t="shared" si="1"/>
        <v>105.07314994384429</v>
      </c>
    </row>
    <row r="23" spans="1:7" x14ac:dyDescent="0.25">
      <c r="A23" s="7" t="s">
        <v>25</v>
      </c>
      <c r="B23" s="8" t="s">
        <v>26</v>
      </c>
      <c r="C23" s="9">
        <v>242411470.77000001</v>
      </c>
      <c r="D23" s="10">
        <v>147477153.12</v>
      </c>
      <c r="E23" s="11">
        <f t="shared" si="0"/>
        <v>60.837530770120324</v>
      </c>
      <c r="F23" s="12">
        <v>124727211.26000001</v>
      </c>
      <c r="G23" s="13">
        <f t="shared" si="1"/>
        <v>118.23975829346223</v>
      </c>
    </row>
    <row r="24" spans="1:7" x14ac:dyDescent="0.25">
      <c r="A24" s="7" t="s">
        <v>27</v>
      </c>
      <c r="B24" s="8" t="s">
        <v>28</v>
      </c>
      <c r="C24" s="9">
        <v>40622171.920000002</v>
      </c>
      <c r="D24" s="10">
        <v>26137249.66</v>
      </c>
      <c r="E24" s="11">
        <f t="shared" si="0"/>
        <v>64.342324461315997</v>
      </c>
      <c r="F24" s="12">
        <v>19349993.879999999</v>
      </c>
      <c r="G24" s="13">
        <f t="shared" si="1"/>
        <v>135.07626835487144</v>
      </c>
    </row>
    <row r="25" spans="1:7" x14ac:dyDescent="0.25">
      <c r="A25" s="7" t="s">
        <v>29</v>
      </c>
      <c r="B25" s="8" t="s">
        <v>30</v>
      </c>
      <c r="C25" s="9">
        <v>1515816.67</v>
      </c>
      <c r="D25" s="10">
        <v>1397130.67</v>
      </c>
      <c r="E25" s="11">
        <f t="shared" si="0"/>
        <v>92.170161316407743</v>
      </c>
      <c r="F25" s="17">
        <v>0</v>
      </c>
      <c r="G25" s="13">
        <v>0</v>
      </c>
    </row>
    <row r="26" spans="1:7" x14ac:dyDescent="0.25">
      <c r="A26" s="7" t="s">
        <v>31</v>
      </c>
      <c r="B26" s="8" t="s">
        <v>32</v>
      </c>
      <c r="C26" s="9">
        <v>25967521</v>
      </c>
      <c r="D26" s="10">
        <v>10106344.310000001</v>
      </c>
      <c r="E26" s="11">
        <f t="shared" si="0"/>
        <v>38.919172569457054</v>
      </c>
      <c r="F26" s="12">
        <v>9596119.0800000001</v>
      </c>
      <c r="G26" s="13">
        <f t="shared" si="1"/>
        <v>105.31699560777021</v>
      </c>
    </row>
    <row r="27" spans="1:7" x14ac:dyDescent="0.25">
      <c r="A27" s="7" t="s">
        <v>33</v>
      </c>
      <c r="B27" s="8" t="s">
        <v>34</v>
      </c>
      <c r="C27" s="9">
        <v>64065623.210000001</v>
      </c>
      <c r="D27" s="10">
        <v>40098034.869999997</v>
      </c>
      <c r="E27" s="11">
        <f t="shared" si="0"/>
        <v>62.589003057947458</v>
      </c>
      <c r="F27" s="12">
        <v>37254973.460000001</v>
      </c>
      <c r="G27" s="13">
        <f t="shared" si="1"/>
        <v>107.63136071765705</v>
      </c>
    </row>
    <row r="28" spans="1:7" x14ac:dyDescent="0.25">
      <c r="A28" s="7" t="s">
        <v>35</v>
      </c>
      <c r="B28" s="8" t="s">
        <v>36</v>
      </c>
      <c r="C28" s="9">
        <v>39703256.859999999</v>
      </c>
      <c r="D28" s="10">
        <v>19074771.98</v>
      </c>
      <c r="E28" s="11">
        <f t="shared" si="0"/>
        <v>48.043343263401994</v>
      </c>
      <c r="F28" s="12">
        <v>17389773.34</v>
      </c>
      <c r="G28" s="13">
        <f t="shared" si="1"/>
        <v>109.68959518364834</v>
      </c>
    </row>
    <row r="29" spans="1:7" x14ac:dyDescent="0.25">
      <c r="A29" s="7" t="s">
        <v>37</v>
      </c>
      <c r="B29" s="8" t="s">
        <v>38</v>
      </c>
      <c r="C29" s="9">
        <v>4683943.83</v>
      </c>
      <c r="D29" s="10">
        <v>2364201.9900000002</v>
      </c>
      <c r="E29" s="11">
        <f t="shared" si="0"/>
        <v>50.474601656356761</v>
      </c>
      <c r="F29" s="12">
        <v>2347532.12</v>
      </c>
      <c r="G29" s="13">
        <f t="shared" si="1"/>
        <v>100.71010189202438</v>
      </c>
    </row>
    <row r="30" spans="1:7" x14ac:dyDescent="0.25">
      <c r="A30" s="7" t="s">
        <v>39</v>
      </c>
      <c r="B30" s="8" t="s">
        <v>40</v>
      </c>
      <c r="C30" s="9">
        <v>3510498</v>
      </c>
      <c r="D30" s="10">
        <v>890120</v>
      </c>
      <c r="E30" s="11">
        <f t="shared" si="0"/>
        <v>25.355946649164878</v>
      </c>
      <c r="F30" s="12">
        <v>891599.44</v>
      </c>
      <c r="G30" s="13">
        <f t="shared" si="1"/>
        <v>99.834068985059034</v>
      </c>
    </row>
    <row r="31" spans="1:7" x14ac:dyDescent="0.25">
      <c r="A31" s="7" t="s">
        <v>41</v>
      </c>
      <c r="B31" s="8" t="s">
        <v>42</v>
      </c>
      <c r="C31" s="9">
        <v>14941348.199999999</v>
      </c>
      <c r="D31" s="10">
        <v>9094392.1999999993</v>
      </c>
      <c r="E31" s="11">
        <f t="shared" si="0"/>
        <v>60.867279701037951</v>
      </c>
      <c r="F31" s="12">
        <v>4269481.2</v>
      </c>
      <c r="G31" s="13">
        <f t="shared" si="1"/>
        <v>213.00930426863101</v>
      </c>
    </row>
    <row r="32" spans="1:7" x14ac:dyDescent="0.25">
      <c r="A32" s="7" t="s">
        <v>43</v>
      </c>
      <c r="B32" s="8" t="s">
        <v>44</v>
      </c>
      <c r="C32" s="9">
        <v>20000</v>
      </c>
      <c r="D32" s="10">
        <v>0</v>
      </c>
      <c r="E32" s="11">
        <f t="shared" si="0"/>
        <v>0</v>
      </c>
      <c r="F32" s="19">
        <v>5000</v>
      </c>
      <c r="G32" s="13">
        <f t="shared" si="1"/>
        <v>0</v>
      </c>
    </row>
    <row r="33" spans="1:7" x14ac:dyDescent="0.25">
      <c r="A33" s="7" t="s">
        <v>47</v>
      </c>
      <c r="B33" s="8" t="s">
        <v>48</v>
      </c>
      <c r="C33" s="9">
        <v>33796189.710000001</v>
      </c>
      <c r="D33" s="10">
        <v>21609726.719999999</v>
      </c>
      <c r="E33" s="11">
        <f t="shared" si="0"/>
        <v>63.941310856134379</v>
      </c>
      <c r="F33" s="12">
        <v>6506723.6500000004</v>
      </c>
      <c r="G33" s="13">
        <f t="shared" si="1"/>
        <v>332.11379309155069</v>
      </c>
    </row>
    <row r="34" spans="1:7" x14ac:dyDescent="0.25">
      <c r="A34" s="7" t="s">
        <v>49</v>
      </c>
      <c r="B34" s="8" t="s">
        <v>50</v>
      </c>
      <c r="C34" s="9">
        <v>200000</v>
      </c>
      <c r="D34" s="10">
        <v>199900</v>
      </c>
      <c r="E34" s="11">
        <f t="shared" si="0"/>
        <v>99.95</v>
      </c>
      <c r="F34" s="12">
        <v>183696</v>
      </c>
      <c r="G34" s="13">
        <f t="shared" si="1"/>
        <v>108.82109572336904</v>
      </c>
    </row>
    <row r="35" spans="1:7" ht="33.75" customHeight="1" x14ac:dyDescent="0.25">
      <c r="A35" s="7" t="s">
        <v>51</v>
      </c>
      <c r="B35" s="8" t="s">
        <v>52</v>
      </c>
      <c r="C35" s="9">
        <v>30136554</v>
      </c>
      <c r="D35" s="10">
        <v>15293350</v>
      </c>
      <c r="E35" s="11">
        <f t="shared" si="0"/>
        <v>50.746843849499186</v>
      </c>
      <c r="F35" s="12">
        <v>30116200</v>
      </c>
      <c r="G35" s="13">
        <f t="shared" si="1"/>
        <v>50.781141047011246</v>
      </c>
    </row>
    <row r="36" spans="1:7" x14ac:dyDescent="0.25">
      <c r="A36" s="37" t="s">
        <v>53</v>
      </c>
      <c r="B36" s="38"/>
      <c r="C36" s="39">
        <f>SUM(C5:C35)</f>
        <v>785424342.8900001</v>
      </c>
      <c r="D36" s="39">
        <f>SUM(D5:D35)</f>
        <v>425616358.24000013</v>
      </c>
      <c r="E36" s="40">
        <f>D36*100/C36</f>
        <v>54.189351538803578</v>
      </c>
      <c r="F36" s="39">
        <f>SUM(F5:F35)</f>
        <v>379349113.39999992</v>
      </c>
      <c r="G36" s="41">
        <f t="shared" si="1"/>
        <v>112.19648160643368</v>
      </c>
    </row>
    <row r="38" spans="1:7" x14ac:dyDescent="0.25">
      <c r="C38" s="20"/>
    </row>
    <row r="39" spans="1:7" x14ac:dyDescent="0.25">
      <c r="C39" s="20"/>
      <c r="D39" s="20"/>
    </row>
  </sheetData>
  <mergeCells count="3">
    <mergeCell ref="A3:E3"/>
    <mergeCell ref="A1:G1"/>
    <mergeCell ref="A2:G2"/>
  </mergeCells>
  <pageMargins left="0.74803149606299213" right="0.74803149606299213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23"/>
  <sheetViews>
    <sheetView view="pageBreakPreview" zoomScaleNormal="100" zoomScaleSheetLayoutView="100" workbookViewId="0">
      <selection activeCell="A21" sqref="A21:G21"/>
    </sheetView>
  </sheetViews>
  <sheetFormatPr defaultColWidth="9.140625" defaultRowHeight="15.75" x14ac:dyDescent="0.25"/>
  <cols>
    <col min="1" max="1" width="16.28515625" style="1" customWidth="1"/>
    <col min="2" max="2" width="70.7109375" style="1" customWidth="1"/>
    <col min="3" max="7" width="20.85546875" style="1" customWidth="1"/>
    <col min="8" max="10" width="9.140625" style="1" customWidth="1"/>
    <col min="11" max="16384" width="9.140625" style="1"/>
  </cols>
  <sheetData>
    <row r="1" spans="1:10" ht="26.25" customHeight="1" x14ac:dyDescent="0.25">
      <c r="A1" s="36" t="str">
        <f>'МР '!A1:G1</f>
        <v>Сведения по исполнению бюджета в разрезе разделов и подразделов классификации расходов на 01.07.2021 и в сравнении с соответствующим периодом прошлого года</v>
      </c>
      <c r="B1" s="36"/>
      <c r="C1" s="36"/>
      <c r="D1" s="36"/>
      <c r="E1" s="36"/>
      <c r="F1" s="36"/>
      <c r="G1" s="36"/>
      <c r="H1" s="21"/>
      <c r="I1" s="21"/>
      <c r="J1" s="21"/>
    </row>
    <row r="2" spans="1:10" ht="24.75" customHeight="1" x14ac:dyDescent="0.25">
      <c r="A2" s="36" t="s">
        <v>85</v>
      </c>
      <c r="B2" s="36"/>
      <c r="C2" s="36"/>
      <c r="D2" s="36"/>
      <c r="E2" s="36"/>
      <c r="F2" s="36"/>
      <c r="G2" s="36"/>
      <c r="H2" s="21"/>
      <c r="I2" s="21"/>
      <c r="J2" s="21"/>
    </row>
    <row r="3" spans="1:10" x14ac:dyDescent="0.25">
      <c r="A3" s="35"/>
      <c r="B3" s="35"/>
      <c r="C3" s="35"/>
      <c r="D3" s="35"/>
      <c r="E3" s="35"/>
      <c r="F3" s="2"/>
      <c r="G3" s="3" t="str">
        <f>'МР '!G3</f>
        <v>Ед. изм: рубль</v>
      </c>
      <c r="H3" s="4"/>
      <c r="I3" s="21"/>
      <c r="J3" s="21"/>
    </row>
    <row r="4" spans="1:10" ht="47.25" customHeight="1" x14ac:dyDescent="0.25">
      <c r="A4" s="22" t="str">
        <f>'МР '!A4</f>
        <v>Код раздела, подраздела</v>
      </c>
      <c r="B4" s="22" t="str">
        <f>'МР '!B4</f>
        <v>Наименование показателя</v>
      </c>
      <c r="C4" s="22" t="str">
        <f>'МР '!C4</f>
        <v>Плановые назначения</v>
      </c>
      <c r="D4" s="22" t="str">
        <f>'МР '!D4</f>
        <v>Исполнено на 01.07.2021</v>
      </c>
      <c r="E4" s="22" t="str">
        <f>'МР '!E4</f>
        <v>% исполнения</v>
      </c>
      <c r="F4" s="22" t="str">
        <f>'МР '!F4</f>
        <v>Исполнено на 01.07.2020</v>
      </c>
      <c r="G4" s="22" t="str">
        <f>'МР '!G4</f>
        <v>% исполнения 01.07.2021 к 01.07.2020</v>
      </c>
    </row>
    <row r="5" spans="1:10" ht="47.25" x14ac:dyDescent="0.25">
      <c r="A5" s="7" t="s">
        <v>0</v>
      </c>
      <c r="B5" s="8" t="s">
        <v>1</v>
      </c>
      <c r="C5" s="9">
        <v>11077453</v>
      </c>
      <c r="D5" s="10">
        <v>4375199.6500000004</v>
      </c>
      <c r="E5" s="11">
        <f>D5*100/C5</f>
        <v>39.496440652919048</v>
      </c>
      <c r="F5" s="12">
        <v>4227738.68</v>
      </c>
      <c r="G5" s="11">
        <f>D5/F5*100</f>
        <v>103.48793956205451</v>
      </c>
    </row>
    <row r="6" spans="1:10" ht="31.5" x14ac:dyDescent="0.25">
      <c r="A6" s="7" t="s">
        <v>2</v>
      </c>
      <c r="B6" s="8" t="s">
        <v>3</v>
      </c>
      <c r="C6" s="9">
        <v>24940</v>
      </c>
      <c r="D6" s="10">
        <v>24940</v>
      </c>
      <c r="E6" s="11">
        <f t="shared" ref="E6:E20" si="0">D6*100/C6</f>
        <v>100</v>
      </c>
      <c r="F6" s="12">
        <v>25114</v>
      </c>
      <c r="G6" s="11">
        <f t="shared" ref="G6:G21" si="1">D6/F6*100</f>
        <v>99.307159353348723</v>
      </c>
    </row>
    <row r="7" spans="1:10" ht="18" customHeight="1" x14ac:dyDescent="0.25">
      <c r="A7" s="7" t="s">
        <v>61</v>
      </c>
      <c r="B7" s="8" t="s">
        <v>62</v>
      </c>
      <c r="C7" s="17">
        <v>700498</v>
      </c>
      <c r="D7" s="17">
        <v>0</v>
      </c>
      <c r="E7" s="11">
        <f t="shared" si="0"/>
        <v>0</v>
      </c>
      <c r="F7" s="12">
        <v>520000</v>
      </c>
      <c r="G7" s="11">
        <f t="shared" si="1"/>
        <v>0</v>
      </c>
    </row>
    <row r="8" spans="1:10" x14ac:dyDescent="0.25">
      <c r="A8" s="7" t="s">
        <v>4</v>
      </c>
      <c r="B8" s="8" t="s">
        <v>5</v>
      </c>
      <c r="C8" s="9">
        <v>100000</v>
      </c>
      <c r="D8" s="10">
        <v>0</v>
      </c>
      <c r="E8" s="11">
        <f t="shared" si="0"/>
        <v>0</v>
      </c>
      <c r="F8" s="18">
        <v>0</v>
      </c>
      <c r="G8" s="11">
        <v>0</v>
      </c>
    </row>
    <row r="9" spans="1:10" ht="19.149999999999999" customHeight="1" x14ac:dyDescent="0.25">
      <c r="A9" s="7" t="s">
        <v>6</v>
      </c>
      <c r="B9" s="8" t="s">
        <v>7</v>
      </c>
      <c r="C9" s="9">
        <v>2350913.63</v>
      </c>
      <c r="D9" s="10">
        <v>1133059</v>
      </c>
      <c r="E9" s="11">
        <f t="shared" si="0"/>
        <v>48.19653880691483</v>
      </c>
      <c r="F9" s="12">
        <v>853610.48</v>
      </c>
      <c r="G9" s="11">
        <f t="shared" si="1"/>
        <v>132.73724099544793</v>
      </c>
    </row>
    <row r="10" spans="1:10" ht="18" customHeight="1" x14ac:dyDescent="0.25">
      <c r="A10" s="7" t="s">
        <v>8</v>
      </c>
      <c r="B10" s="8" t="s">
        <v>9</v>
      </c>
      <c r="C10" s="9">
        <v>1352334</v>
      </c>
      <c r="D10" s="10">
        <v>0</v>
      </c>
      <c r="E10" s="11">
        <f t="shared" si="0"/>
        <v>0</v>
      </c>
      <c r="F10" s="18">
        <v>0</v>
      </c>
      <c r="G10" s="11">
        <v>0</v>
      </c>
    </row>
    <row r="11" spans="1:10" ht="21" customHeight="1" x14ac:dyDescent="0.25">
      <c r="A11" s="7" t="s">
        <v>11</v>
      </c>
      <c r="B11" s="8" t="s">
        <v>10</v>
      </c>
      <c r="C11" s="17">
        <v>657522</v>
      </c>
      <c r="D11" s="17">
        <v>0</v>
      </c>
      <c r="E11" s="11">
        <f t="shared" si="0"/>
        <v>0</v>
      </c>
      <c r="F11" s="18">
        <v>0</v>
      </c>
      <c r="G11" s="11">
        <v>0</v>
      </c>
    </row>
    <row r="12" spans="1:10" ht="19.149999999999999" customHeight="1" x14ac:dyDescent="0.25">
      <c r="A12" s="7" t="s">
        <v>13</v>
      </c>
      <c r="B12" s="8" t="s">
        <v>14</v>
      </c>
      <c r="C12" s="9">
        <v>14158500</v>
      </c>
      <c r="D12" s="10">
        <v>4421810.79</v>
      </c>
      <c r="E12" s="11">
        <f t="shared" si="0"/>
        <v>31.230785676448775</v>
      </c>
      <c r="F12" s="12">
        <v>2843286.57</v>
      </c>
      <c r="G12" s="11">
        <f t="shared" si="1"/>
        <v>155.51759139072641</v>
      </c>
    </row>
    <row r="13" spans="1:10" x14ac:dyDescent="0.25">
      <c r="A13" s="7" t="s">
        <v>15</v>
      </c>
      <c r="B13" s="8" t="s">
        <v>16</v>
      </c>
      <c r="C13" s="9">
        <v>7245374.21</v>
      </c>
      <c r="D13" s="10">
        <v>3735204.87</v>
      </c>
      <c r="E13" s="11">
        <f t="shared" si="0"/>
        <v>51.552960023026884</v>
      </c>
      <c r="F13" s="12">
        <v>2719166.48</v>
      </c>
      <c r="G13" s="11">
        <f t="shared" si="1"/>
        <v>137.36580299415871</v>
      </c>
    </row>
    <row r="14" spans="1:10" x14ac:dyDescent="0.25">
      <c r="A14" s="7" t="s">
        <v>19</v>
      </c>
      <c r="B14" s="8" t="s">
        <v>20</v>
      </c>
      <c r="C14" s="9">
        <v>6754920</v>
      </c>
      <c r="D14" s="10">
        <v>4087694.39</v>
      </c>
      <c r="E14" s="11">
        <f t="shared" si="0"/>
        <v>60.514327186702431</v>
      </c>
      <c r="F14" s="12">
        <v>3056327.41</v>
      </c>
      <c r="G14" s="11">
        <f t="shared" si="1"/>
        <v>133.74530413938865</v>
      </c>
    </row>
    <row r="15" spans="1:10" x14ac:dyDescent="0.25">
      <c r="A15" s="7" t="s">
        <v>55</v>
      </c>
      <c r="B15" s="8" t="s">
        <v>56</v>
      </c>
      <c r="C15" s="9">
        <v>400000</v>
      </c>
      <c r="D15" s="10">
        <v>59475.28</v>
      </c>
      <c r="E15" s="11">
        <f t="shared" si="0"/>
        <v>14.868819999999999</v>
      </c>
      <c r="F15" s="12">
        <v>62893.32</v>
      </c>
      <c r="G15" s="11">
        <f t="shared" si="1"/>
        <v>94.565336986503496</v>
      </c>
    </row>
    <row r="16" spans="1:10" ht="18" customHeight="1" x14ac:dyDescent="0.25">
      <c r="A16" s="7" t="s">
        <v>21</v>
      </c>
      <c r="B16" s="8" t="s">
        <v>22</v>
      </c>
      <c r="C16" s="9">
        <v>14702161</v>
      </c>
      <c r="D16" s="10">
        <v>4679157.71</v>
      </c>
      <c r="E16" s="11">
        <f t="shared" si="0"/>
        <v>31.826326143483261</v>
      </c>
      <c r="F16" s="12">
        <v>12166416.699999999</v>
      </c>
      <c r="G16" s="11">
        <f t="shared" si="1"/>
        <v>38.459620653959689</v>
      </c>
    </row>
    <row r="17" spans="1:7" ht="18" customHeight="1" x14ac:dyDescent="0.25">
      <c r="A17" s="7" t="s">
        <v>33</v>
      </c>
      <c r="B17" s="8" t="s">
        <v>34</v>
      </c>
      <c r="C17" s="9">
        <v>0</v>
      </c>
      <c r="D17" s="10">
        <v>0</v>
      </c>
      <c r="E17" s="11">
        <v>0</v>
      </c>
      <c r="F17" s="12">
        <v>275500</v>
      </c>
      <c r="G17" s="11">
        <f t="shared" si="1"/>
        <v>0</v>
      </c>
    </row>
    <row r="18" spans="1:7" ht="19.5" customHeight="1" x14ac:dyDescent="0.25">
      <c r="A18" s="7" t="s">
        <v>37</v>
      </c>
      <c r="B18" s="8" t="s">
        <v>38</v>
      </c>
      <c r="C18" s="9">
        <v>448273</v>
      </c>
      <c r="D18" s="10">
        <v>186779.75</v>
      </c>
      <c r="E18" s="11">
        <f t="shared" si="0"/>
        <v>41.666517947768433</v>
      </c>
      <c r="F18" s="12">
        <v>181339.6</v>
      </c>
      <c r="G18" s="11">
        <f t="shared" si="1"/>
        <v>102.99997904484184</v>
      </c>
    </row>
    <row r="19" spans="1:7" ht="19.5" customHeight="1" x14ac:dyDescent="0.25">
      <c r="A19" s="7" t="s">
        <v>45</v>
      </c>
      <c r="B19" s="8" t="s">
        <v>46</v>
      </c>
      <c r="C19" s="9">
        <v>0</v>
      </c>
      <c r="D19" s="10">
        <v>0</v>
      </c>
      <c r="E19" s="11">
        <v>0</v>
      </c>
      <c r="F19" s="12">
        <v>15417000</v>
      </c>
      <c r="G19" s="11">
        <f t="shared" si="1"/>
        <v>0</v>
      </c>
    </row>
    <row r="20" spans="1:7" ht="24.75" customHeight="1" x14ac:dyDescent="0.25">
      <c r="A20" s="7" t="s">
        <v>47</v>
      </c>
      <c r="B20" s="8" t="s">
        <v>48</v>
      </c>
      <c r="C20" s="18">
        <v>8316400</v>
      </c>
      <c r="D20" s="18">
        <v>8316400</v>
      </c>
      <c r="E20" s="11">
        <f t="shared" si="0"/>
        <v>100</v>
      </c>
      <c r="F20" s="18">
        <v>0</v>
      </c>
      <c r="G20" s="11">
        <v>0</v>
      </c>
    </row>
    <row r="21" spans="1:7" x14ac:dyDescent="0.25">
      <c r="A21" s="42" t="s">
        <v>53</v>
      </c>
      <c r="B21" s="38"/>
      <c r="C21" s="39">
        <f>SUM(C5:C20)</f>
        <v>68289288.840000004</v>
      </c>
      <c r="D21" s="39">
        <f>SUM(D5:D20)</f>
        <v>31019721.440000005</v>
      </c>
      <c r="E21" s="40">
        <f>D21*100/C21</f>
        <v>45.423992498557702</v>
      </c>
      <c r="F21" s="39">
        <f>SUM(F5:F20)</f>
        <v>42348393.240000002</v>
      </c>
      <c r="G21" s="40">
        <f t="shared" si="1"/>
        <v>73.248874553994781</v>
      </c>
    </row>
    <row r="23" spans="1:7" x14ac:dyDescent="0.25">
      <c r="C23" s="20"/>
      <c r="D23" s="20"/>
    </row>
  </sheetData>
  <mergeCells count="3">
    <mergeCell ref="A3:E3"/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23"/>
  <sheetViews>
    <sheetView view="pageBreakPreview" zoomScaleNormal="100" zoomScaleSheetLayoutView="100" workbookViewId="0">
      <selection activeCell="A21" sqref="A21:G21"/>
    </sheetView>
  </sheetViews>
  <sheetFormatPr defaultColWidth="9.140625" defaultRowHeight="15.75" x14ac:dyDescent="0.25"/>
  <cols>
    <col min="1" max="1" width="15.5703125" style="1" customWidth="1"/>
    <col min="2" max="2" width="68.85546875" style="1" customWidth="1"/>
    <col min="3" max="6" width="20.85546875" style="1" customWidth="1"/>
    <col min="7" max="7" width="20.28515625" style="1" customWidth="1"/>
    <col min="8" max="16384" width="9.140625" style="1"/>
  </cols>
  <sheetData>
    <row r="1" spans="1:7" ht="30.75" customHeight="1" x14ac:dyDescent="0.25">
      <c r="A1" s="36" t="str">
        <f>'МР '!A1:G1</f>
        <v>Сведения по исполнению бюджета в разрезе разделов и подразделов классификации расходов на 01.07.2021 и в сравнении с соответствующим периодом прошлого года</v>
      </c>
      <c r="B1" s="36"/>
      <c r="C1" s="36"/>
      <c r="D1" s="36"/>
      <c r="E1" s="36"/>
      <c r="F1" s="36"/>
      <c r="G1" s="36"/>
    </row>
    <row r="2" spans="1:7" ht="16.5" customHeight="1" x14ac:dyDescent="0.25">
      <c r="A2" s="36" t="s">
        <v>86</v>
      </c>
      <c r="B2" s="36"/>
      <c r="C2" s="36"/>
      <c r="D2" s="36"/>
      <c r="E2" s="36"/>
      <c r="F2" s="36"/>
      <c r="G2" s="36"/>
    </row>
    <row r="3" spans="1:7" x14ac:dyDescent="0.25">
      <c r="A3" s="35"/>
      <c r="B3" s="35"/>
      <c r="C3" s="35"/>
      <c r="D3" s="35"/>
      <c r="E3" s="35"/>
      <c r="F3" s="2"/>
      <c r="G3" s="3" t="s">
        <v>84</v>
      </c>
    </row>
    <row r="4" spans="1:7" ht="48.75" customHeight="1" x14ac:dyDescent="0.25">
      <c r="A4" s="23" t="str">
        <f>'МР '!A4</f>
        <v>Код раздела, подраздела</v>
      </c>
      <c r="B4" s="23" t="str">
        <f>'МР '!B4</f>
        <v>Наименование показателя</v>
      </c>
      <c r="C4" s="23" t="str">
        <f>'МР '!C4</f>
        <v>Плановые назначения</v>
      </c>
      <c r="D4" s="23" t="str">
        <f>'МР '!D4</f>
        <v>Исполнено на 01.07.2021</v>
      </c>
      <c r="E4" s="23" t="str">
        <f>'МР '!E4</f>
        <v>% исполнения</v>
      </c>
      <c r="F4" s="23" t="str">
        <f>'МР '!F4</f>
        <v>Исполнено на 01.07.2020</v>
      </c>
      <c r="G4" s="23" t="str">
        <f>'МР '!G4</f>
        <v>% исполнения 01.07.2021 к 01.07.2020</v>
      </c>
    </row>
    <row r="5" spans="1:7" ht="47.25" x14ac:dyDescent="0.25">
      <c r="A5" s="7" t="s">
        <v>0</v>
      </c>
      <c r="B5" s="8" t="s">
        <v>1</v>
      </c>
      <c r="C5" s="9">
        <v>8386643.2000000002</v>
      </c>
      <c r="D5" s="10">
        <v>2723898.23</v>
      </c>
      <c r="E5" s="11">
        <f>D5*100/C5</f>
        <v>32.479004591491382</v>
      </c>
      <c r="F5" s="12">
        <v>2678936.66</v>
      </c>
      <c r="G5" s="11">
        <f>D5/F5*100</f>
        <v>101.67833643368036</v>
      </c>
    </row>
    <row r="6" spans="1:7" ht="31.5" x14ac:dyDescent="0.25">
      <c r="A6" s="7" t="s">
        <v>2</v>
      </c>
      <c r="B6" s="8" t="s">
        <v>3</v>
      </c>
      <c r="C6" s="9">
        <v>4216</v>
      </c>
      <c r="D6" s="10">
        <v>4216</v>
      </c>
      <c r="E6" s="11">
        <f t="shared" ref="E6:E20" si="0">D6*100/C6</f>
        <v>100</v>
      </c>
      <c r="F6" s="12">
        <v>0</v>
      </c>
      <c r="G6" s="11">
        <v>0</v>
      </c>
    </row>
    <row r="7" spans="1:7" x14ac:dyDescent="0.25">
      <c r="A7" s="7" t="s">
        <v>4</v>
      </c>
      <c r="B7" s="8" t="s">
        <v>5</v>
      </c>
      <c r="C7" s="9">
        <v>50000</v>
      </c>
      <c r="D7" s="10">
        <v>0</v>
      </c>
      <c r="E7" s="11">
        <f t="shared" si="0"/>
        <v>0</v>
      </c>
      <c r="F7" s="18">
        <v>0</v>
      </c>
      <c r="G7" s="11">
        <v>0</v>
      </c>
    </row>
    <row r="8" spans="1:7" x14ac:dyDescent="0.25">
      <c r="A8" s="7" t="s">
        <v>6</v>
      </c>
      <c r="B8" s="8" t="s">
        <v>7</v>
      </c>
      <c r="C8" s="9">
        <v>51127</v>
      </c>
      <c r="D8" s="10">
        <v>30083</v>
      </c>
      <c r="E8" s="11">
        <f t="shared" si="0"/>
        <v>58.839751990142197</v>
      </c>
      <c r="F8" s="18">
        <v>21000</v>
      </c>
      <c r="G8" s="11">
        <f t="shared" ref="G8:G21" si="1">D8/F8*100</f>
        <v>143.25238095238095</v>
      </c>
    </row>
    <row r="9" spans="1:7" ht="38.25" customHeight="1" x14ac:dyDescent="0.25">
      <c r="A9" s="7" t="s">
        <v>57</v>
      </c>
      <c r="B9" s="8" t="s">
        <v>58</v>
      </c>
      <c r="C9" s="9"/>
      <c r="D9" s="10"/>
      <c r="E9" s="11"/>
      <c r="F9" s="18">
        <v>41000</v>
      </c>
      <c r="G9" s="11">
        <f t="shared" si="1"/>
        <v>0</v>
      </c>
    </row>
    <row r="10" spans="1:7" ht="32.25" customHeight="1" x14ac:dyDescent="0.25">
      <c r="A10" s="7" t="s">
        <v>70</v>
      </c>
      <c r="B10" s="8" t="s">
        <v>71</v>
      </c>
      <c r="C10" s="9">
        <v>151664</v>
      </c>
      <c r="D10" s="10">
        <v>44650</v>
      </c>
      <c r="E10" s="11">
        <f t="shared" si="0"/>
        <v>29.440078067306679</v>
      </c>
      <c r="F10" s="17">
        <v>0</v>
      </c>
      <c r="G10" s="11">
        <v>0</v>
      </c>
    </row>
    <row r="11" spans="1:7" x14ac:dyDescent="0.25">
      <c r="A11" s="7" t="s">
        <v>8</v>
      </c>
      <c r="B11" s="8" t="s">
        <v>9</v>
      </c>
      <c r="C11" s="9">
        <v>1182667</v>
      </c>
      <c r="D11" s="10">
        <v>0</v>
      </c>
      <c r="E11" s="11">
        <f t="shared" si="0"/>
        <v>0</v>
      </c>
      <c r="F11" s="12">
        <v>0</v>
      </c>
      <c r="G11" s="11">
        <v>0</v>
      </c>
    </row>
    <row r="12" spans="1:7" x14ac:dyDescent="0.25">
      <c r="A12" s="7" t="s">
        <v>11</v>
      </c>
      <c r="B12" s="8" t="s">
        <v>12</v>
      </c>
      <c r="C12" s="9"/>
      <c r="D12" s="10"/>
      <c r="E12" s="11"/>
      <c r="F12" s="12">
        <v>3150</v>
      </c>
      <c r="G12" s="11">
        <f t="shared" si="1"/>
        <v>0</v>
      </c>
    </row>
    <row r="13" spans="1:7" x14ac:dyDescent="0.25">
      <c r="A13" s="7" t="s">
        <v>15</v>
      </c>
      <c r="B13" s="8" t="s">
        <v>16</v>
      </c>
      <c r="C13" s="17">
        <v>649680</v>
      </c>
      <c r="D13" s="17">
        <v>325000</v>
      </c>
      <c r="E13" s="11">
        <f t="shared" si="0"/>
        <v>50.024627508927473</v>
      </c>
      <c r="F13" s="18">
        <v>76387</v>
      </c>
      <c r="G13" s="11">
        <f t="shared" si="1"/>
        <v>425.46506604526951</v>
      </c>
    </row>
    <row r="14" spans="1:7" x14ac:dyDescent="0.25">
      <c r="A14" s="7" t="s">
        <v>17</v>
      </c>
      <c r="B14" s="8" t="s">
        <v>18</v>
      </c>
      <c r="C14" s="17"/>
      <c r="D14" s="17"/>
      <c r="E14" s="11"/>
      <c r="F14" s="18">
        <v>0</v>
      </c>
      <c r="G14" s="11">
        <v>0</v>
      </c>
    </row>
    <row r="15" spans="1:7" x14ac:dyDescent="0.25">
      <c r="A15" s="7" t="s">
        <v>19</v>
      </c>
      <c r="B15" s="8" t="s">
        <v>20</v>
      </c>
      <c r="C15" s="9">
        <v>718000</v>
      </c>
      <c r="D15" s="10">
        <v>186946.63</v>
      </c>
      <c r="E15" s="11">
        <f t="shared" si="0"/>
        <v>26.037135097493035</v>
      </c>
      <c r="F15" s="12">
        <v>85044.34</v>
      </c>
      <c r="G15" s="11">
        <f t="shared" si="1"/>
        <v>219.82254198221779</v>
      </c>
    </row>
    <row r="16" spans="1:7" x14ac:dyDescent="0.25">
      <c r="A16" s="7" t="s">
        <v>55</v>
      </c>
      <c r="B16" s="8" t="s">
        <v>56</v>
      </c>
      <c r="C16" s="9">
        <v>964667</v>
      </c>
      <c r="D16" s="10">
        <v>124084</v>
      </c>
      <c r="E16" s="11">
        <f t="shared" si="0"/>
        <v>12.862884290641226</v>
      </c>
      <c r="F16" s="12">
        <v>39169.269999999997</v>
      </c>
      <c r="G16" s="11">
        <f t="shared" si="1"/>
        <v>316.7891563973493</v>
      </c>
    </row>
    <row r="17" spans="1:7" x14ac:dyDescent="0.25">
      <c r="A17" s="7" t="s">
        <v>21</v>
      </c>
      <c r="B17" s="8" t="s">
        <v>22</v>
      </c>
      <c r="C17" s="9">
        <v>8644911.1099999994</v>
      </c>
      <c r="D17" s="10">
        <v>4528535.07</v>
      </c>
      <c r="E17" s="11">
        <f t="shared" si="0"/>
        <v>52.383824568902945</v>
      </c>
      <c r="F17" s="12">
        <v>548836.41</v>
      </c>
      <c r="G17" s="11">
        <f t="shared" si="1"/>
        <v>825.11564238239941</v>
      </c>
    </row>
    <row r="18" spans="1:7" x14ac:dyDescent="0.25">
      <c r="A18" s="7" t="s">
        <v>37</v>
      </c>
      <c r="B18" s="8" t="s">
        <v>38</v>
      </c>
      <c r="C18" s="9">
        <v>113750</v>
      </c>
      <c r="D18" s="10">
        <v>56871.12</v>
      </c>
      <c r="E18" s="11">
        <f t="shared" si="0"/>
        <v>49.996589010989013</v>
      </c>
      <c r="F18" s="12">
        <v>55214.7</v>
      </c>
      <c r="G18" s="11">
        <f t="shared" si="1"/>
        <v>102.9999619666502</v>
      </c>
    </row>
    <row r="19" spans="1:7" x14ac:dyDescent="0.25">
      <c r="A19" s="7" t="s">
        <v>39</v>
      </c>
      <c r="B19" s="8" t="s">
        <v>40</v>
      </c>
      <c r="C19" s="9">
        <v>45000</v>
      </c>
      <c r="D19" s="10">
        <v>15000</v>
      </c>
      <c r="E19" s="11">
        <f t="shared" si="0"/>
        <v>33.333333333333336</v>
      </c>
      <c r="F19" s="12">
        <v>20000</v>
      </c>
      <c r="G19" s="11">
        <f t="shared" si="1"/>
        <v>75</v>
      </c>
    </row>
    <row r="20" spans="1:7" x14ac:dyDescent="0.25">
      <c r="A20" s="7" t="s">
        <v>45</v>
      </c>
      <c r="B20" s="8" t="s">
        <v>46</v>
      </c>
      <c r="C20" s="9">
        <v>8423614</v>
      </c>
      <c r="D20" s="10">
        <v>5390000</v>
      </c>
      <c r="E20" s="11">
        <f t="shared" si="0"/>
        <v>63.98678761871092</v>
      </c>
      <c r="F20" s="12">
        <v>3540000</v>
      </c>
      <c r="G20" s="11">
        <f t="shared" si="1"/>
        <v>152.25988700564972</v>
      </c>
    </row>
    <row r="21" spans="1:7" x14ac:dyDescent="0.25">
      <c r="A21" s="42" t="s">
        <v>53</v>
      </c>
      <c r="B21" s="38"/>
      <c r="C21" s="39">
        <f>SUM(C5:C20)</f>
        <v>29385939.309999999</v>
      </c>
      <c r="D21" s="39">
        <f>SUM(D5:D20)</f>
        <v>13429284.050000001</v>
      </c>
      <c r="E21" s="40">
        <f t="shared" ref="E21" si="2">D21*100/C21</f>
        <v>45.699693000557012</v>
      </c>
      <c r="F21" s="39">
        <f>SUM(F5:F20)</f>
        <v>7108738.3800000008</v>
      </c>
      <c r="G21" s="40">
        <f t="shared" si="1"/>
        <v>188.91234044823574</v>
      </c>
    </row>
    <row r="23" spans="1:7" x14ac:dyDescent="0.25">
      <c r="C23" s="20"/>
      <c r="D23" s="20"/>
    </row>
  </sheetData>
  <mergeCells count="3">
    <mergeCell ref="A3:E3"/>
    <mergeCell ref="A1:G1"/>
    <mergeCell ref="A2:G2"/>
  </mergeCells>
  <pageMargins left="0.7" right="0.7" top="0.75" bottom="0.75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9"/>
  <sheetViews>
    <sheetView view="pageBreakPreview" zoomScaleNormal="100" zoomScaleSheetLayoutView="100" workbookViewId="0">
      <selection activeCell="A17" sqref="A17:G17"/>
    </sheetView>
  </sheetViews>
  <sheetFormatPr defaultColWidth="9.140625" defaultRowHeight="15.75" x14ac:dyDescent="0.25"/>
  <cols>
    <col min="1" max="1" width="16.140625" style="1" customWidth="1"/>
    <col min="2" max="2" width="74" style="1" customWidth="1"/>
    <col min="3" max="7" width="20.85546875" style="1" customWidth="1"/>
    <col min="8" max="13" width="9.140625" style="1"/>
    <col min="14" max="14" width="9.140625" style="1" customWidth="1"/>
    <col min="15" max="16384" width="9.140625" style="1"/>
  </cols>
  <sheetData>
    <row r="1" spans="1:7" ht="25.5" customHeight="1" x14ac:dyDescent="0.25">
      <c r="A1" s="36" t="str">
        <f>'МР '!A1:G1</f>
        <v>Сведения по исполнению бюджета в разрезе разделов и подразделов классификации расходов на 01.07.2021 и в сравнении с соответствующим периодом прошлого года</v>
      </c>
      <c r="B1" s="36"/>
      <c r="C1" s="36"/>
      <c r="D1" s="36"/>
      <c r="E1" s="36"/>
      <c r="F1" s="36"/>
      <c r="G1" s="36"/>
    </row>
    <row r="2" spans="1:7" ht="15.75" customHeight="1" x14ac:dyDescent="0.25">
      <c r="A2" s="36" t="s">
        <v>87</v>
      </c>
      <c r="B2" s="36"/>
      <c r="C2" s="36"/>
      <c r="D2" s="36"/>
      <c r="E2" s="36"/>
      <c r="F2" s="36"/>
      <c r="G2" s="36"/>
    </row>
    <row r="3" spans="1:7" x14ac:dyDescent="0.25">
      <c r="A3" s="35"/>
      <c r="B3" s="35"/>
      <c r="C3" s="35"/>
      <c r="D3" s="35"/>
      <c r="E3" s="35"/>
      <c r="F3" s="2"/>
      <c r="G3" s="3" t="s">
        <v>84</v>
      </c>
    </row>
    <row r="4" spans="1:7" ht="48.75" customHeight="1" x14ac:dyDescent="0.25">
      <c r="A4" s="22" t="str">
        <f>'МР '!A4</f>
        <v>Код раздела, подраздела</v>
      </c>
      <c r="B4" s="22" t="str">
        <f>'МР '!B4</f>
        <v>Наименование показателя</v>
      </c>
      <c r="C4" s="22" t="str">
        <f>'МР '!C4</f>
        <v>Плановые назначения</v>
      </c>
      <c r="D4" s="22" t="str">
        <f>'МР '!D4</f>
        <v>Исполнено на 01.07.2021</v>
      </c>
      <c r="E4" s="22" t="str">
        <f>'МР '!E4</f>
        <v>% исполнения</v>
      </c>
      <c r="F4" s="22" t="str">
        <f>'МР '!F4</f>
        <v>Исполнено на 01.07.2020</v>
      </c>
      <c r="G4" s="22" t="str">
        <f>'МР '!G4</f>
        <v>% исполнения 01.07.2021 к 01.07.2020</v>
      </c>
    </row>
    <row r="5" spans="1:7" ht="31.5" x14ac:dyDescent="0.25">
      <c r="A5" s="7" t="s">
        <v>59</v>
      </c>
      <c r="B5" s="8" t="s">
        <v>60</v>
      </c>
      <c r="C5" s="24">
        <v>696014</v>
      </c>
      <c r="D5" s="25">
        <v>312696.14</v>
      </c>
      <c r="E5" s="26">
        <f>D5*100/C5</f>
        <v>44.926702623797794</v>
      </c>
      <c r="F5" s="27">
        <v>316407.07</v>
      </c>
      <c r="G5" s="26">
        <f>D5/F5*100</f>
        <v>98.827165903720172</v>
      </c>
    </row>
    <row r="6" spans="1:7" ht="47.25" x14ac:dyDescent="0.25">
      <c r="A6" s="7" t="s">
        <v>0</v>
      </c>
      <c r="B6" s="8" t="s">
        <v>1</v>
      </c>
      <c r="C6" s="24">
        <v>2052693</v>
      </c>
      <c r="D6" s="25">
        <v>887992.2</v>
      </c>
      <c r="E6" s="26">
        <f t="shared" ref="E6:E17" si="0">D6*100/C6</f>
        <v>43.259863993300506</v>
      </c>
      <c r="F6" s="27">
        <v>852669.53</v>
      </c>
      <c r="G6" s="26">
        <f t="shared" ref="G6:G15" si="1">D6/F6*100</f>
        <v>104.14259789487259</v>
      </c>
    </row>
    <row r="7" spans="1:7" ht="31.5" x14ac:dyDescent="0.25">
      <c r="A7" s="7" t="s">
        <v>2</v>
      </c>
      <c r="B7" s="8" t="s">
        <v>3</v>
      </c>
      <c r="C7" s="24">
        <v>340</v>
      </c>
      <c r="D7" s="25">
        <v>340</v>
      </c>
      <c r="E7" s="26">
        <f t="shared" si="0"/>
        <v>100</v>
      </c>
      <c r="F7" s="18">
        <v>344</v>
      </c>
      <c r="G7" s="26">
        <f t="shared" si="1"/>
        <v>98.837209302325576</v>
      </c>
    </row>
    <row r="8" spans="1:7" x14ac:dyDescent="0.25">
      <c r="A8" s="7" t="s">
        <v>61</v>
      </c>
      <c r="B8" s="8" t="s">
        <v>62</v>
      </c>
      <c r="C8" s="24">
        <v>229058</v>
      </c>
      <c r="D8" s="25">
        <v>0</v>
      </c>
      <c r="E8" s="26">
        <f t="shared" si="0"/>
        <v>0</v>
      </c>
      <c r="F8" s="18">
        <v>0</v>
      </c>
      <c r="G8" s="26">
        <v>0</v>
      </c>
    </row>
    <row r="9" spans="1:7" x14ac:dyDescent="0.25">
      <c r="A9" s="7" t="s">
        <v>4</v>
      </c>
      <c r="B9" s="8" t="s">
        <v>5</v>
      </c>
      <c r="C9" s="24">
        <v>1000</v>
      </c>
      <c r="D9" s="25">
        <v>0</v>
      </c>
      <c r="E9" s="26">
        <f t="shared" si="0"/>
        <v>0</v>
      </c>
      <c r="F9" s="18">
        <v>0</v>
      </c>
      <c r="G9" s="26">
        <v>0</v>
      </c>
    </row>
    <row r="10" spans="1:7" x14ac:dyDescent="0.25">
      <c r="A10" s="7" t="s">
        <v>6</v>
      </c>
      <c r="B10" s="8" t="s">
        <v>7</v>
      </c>
      <c r="C10" s="24">
        <v>406476</v>
      </c>
      <c r="D10" s="25">
        <v>4000</v>
      </c>
      <c r="E10" s="26">
        <f t="shared" si="0"/>
        <v>0.98406794005058107</v>
      </c>
      <c r="F10" s="27">
        <v>30424.36</v>
      </c>
      <c r="G10" s="26">
        <f t="shared" si="1"/>
        <v>13.147359550044765</v>
      </c>
    </row>
    <row r="11" spans="1:7" ht="31.5" x14ac:dyDescent="0.25">
      <c r="A11" s="7" t="s">
        <v>70</v>
      </c>
      <c r="B11" s="8" t="s">
        <v>71</v>
      </c>
      <c r="C11" s="24">
        <v>10800</v>
      </c>
      <c r="D11" s="25">
        <v>4250</v>
      </c>
      <c r="E11" s="26">
        <f t="shared" si="0"/>
        <v>39.351851851851855</v>
      </c>
      <c r="F11" s="18">
        <v>0</v>
      </c>
      <c r="G11" s="26">
        <v>0</v>
      </c>
    </row>
    <row r="12" spans="1:7" x14ac:dyDescent="0.25">
      <c r="A12" s="7" t="s">
        <v>19</v>
      </c>
      <c r="B12" s="8" t="s">
        <v>20</v>
      </c>
      <c r="C12" s="24">
        <v>1743658.78</v>
      </c>
      <c r="D12" s="25">
        <v>515199.93</v>
      </c>
      <c r="E12" s="26">
        <f t="shared" si="0"/>
        <v>29.547061380897013</v>
      </c>
      <c r="F12" s="27">
        <v>257638.23</v>
      </c>
      <c r="G12" s="26">
        <f t="shared" si="1"/>
        <v>199.97029555745667</v>
      </c>
    </row>
    <row r="13" spans="1:7" x14ac:dyDescent="0.25">
      <c r="A13" s="7" t="s">
        <v>55</v>
      </c>
      <c r="B13" s="8" t="s">
        <v>56</v>
      </c>
      <c r="C13" s="24">
        <v>668517</v>
      </c>
      <c r="D13" s="25">
        <v>239849</v>
      </c>
      <c r="E13" s="26">
        <f t="shared" si="0"/>
        <v>35.877771245906985</v>
      </c>
      <c r="F13" s="18">
        <v>100000</v>
      </c>
      <c r="G13" s="26">
        <f t="shared" si="1"/>
        <v>239.84899999999999</v>
      </c>
    </row>
    <row r="14" spans="1:7" x14ac:dyDescent="0.25">
      <c r="A14" s="7" t="s">
        <v>21</v>
      </c>
      <c r="B14" s="8" t="s">
        <v>22</v>
      </c>
      <c r="C14" s="24">
        <v>2727374</v>
      </c>
      <c r="D14" s="25">
        <v>300090.78000000003</v>
      </c>
      <c r="E14" s="26">
        <f t="shared" si="0"/>
        <v>11.002920024903077</v>
      </c>
      <c r="F14" s="27">
        <v>220962.48</v>
      </c>
      <c r="G14" s="26">
        <f t="shared" si="1"/>
        <v>135.81074035736748</v>
      </c>
    </row>
    <row r="15" spans="1:7" x14ac:dyDescent="0.25">
      <c r="A15" s="7" t="s">
        <v>37</v>
      </c>
      <c r="B15" s="8" t="s">
        <v>38</v>
      </c>
      <c r="C15" s="24">
        <v>78363</v>
      </c>
      <c r="D15" s="25">
        <v>39181.199999999997</v>
      </c>
      <c r="E15" s="26">
        <f t="shared" si="0"/>
        <v>49.999617166264684</v>
      </c>
      <c r="F15" s="18">
        <v>38040</v>
      </c>
      <c r="G15" s="26">
        <f t="shared" si="1"/>
        <v>103</v>
      </c>
    </row>
    <row r="16" spans="1:7" x14ac:dyDescent="0.25">
      <c r="A16" s="7" t="s">
        <v>47</v>
      </c>
      <c r="B16" s="8" t="s">
        <v>48</v>
      </c>
      <c r="C16" s="24">
        <v>670150</v>
      </c>
      <c r="D16" s="25">
        <v>414150</v>
      </c>
      <c r="E16" s="26">
        <f t="shared" si="0"/>
        <v>61.79959710512572</v>
      </c>
      <c r="F16" s="18">
        <v>0</v>
      </c>
      <c r="G16" s="26">
        <v>0</v>
      </c>
    </row>
    <row r="17" spans="1:7" s="28" customFormat="1" x14ac:dyDescent="0.25">
      <c r="A17" s="42" t="s">
        <v>53</v>
      </c>
      <c r="B17" s="38"/>
      <c r="C17" s="43">
        <f>SUM(C5:C16)</f>
        <v>9284443.7800000012</v>
      </c>
      <c r="D17" s="43">
        <f>SUM(D5:D16)</f>
        <v>2717749.25</v>
      </c>
      <c r="E17" s="44">
        <f t="shared" si="0"/>
        <v>29.272073959394472</v>
      </c>
      <c r="F17" s="45">
        <f>SUM(F5:F16)</f>
        <v>1816485.6700000002</v>
      </c>
      <c r="G17" s="44">
        <f>D17/F17*100</f>
        <v>149.61578254564486</v>
      </c>
    </row>
    <row r="18" spans="1:7" x14ac:dyDescent="0.25">
      <c r="C18" s="20"/>
      <c r="D18" s="20"/>
    </row>
    <row r="19" spans="1:7" x14ac:dyDescent="0.25">
      <c r="C19" s="20"/>
      <c r="D19" s="20"/>
    </row>
  </sheetData>
  <mergeCells count="3">
    <mergeCell ref="A3:E3"/>
    <mergeCell ref="A1:G1"/>
    <mergeCell ref="A2:G2"/>
  </mergeCells>
  <pageMargins left="0.7" right="0.7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20"/>
  <sheetViews>
    <sheetView view="pageBreakPreview" zoomScaleNormal="100" zoomScaleSheetLayoutView="100" workbookViewId="0">
      <selection activeCell="A18" sqref="A18:G18"/>
    </sheetView>
  </sheetViews>
  <sheetFormatPr defaultColWidth="9.140625" defaultRowHeight="15.75" x14ac:dyDescent="0.25"/>
  <cols>
    <col min="1" max="1" width="16.140625" style="30" customWidth="1"/>
    <col min="2" max="2" width="74.5703125" style="30" customWidth="1"/>
    <col min="3" max="7" width="20.85546875" style="30" customWidth="1"/>
    <col min="8" max="16384" width="9.140625" style="30"/>
  </cols>
  <sheetData>
    <row r="1" spans="1:7" s="1" customFormat="1" ht="24" customHeight="1" x14ac:dyDescent="0.25">
      <c r="A1" s="36" t="str">
        <f>'МР '!A1:G1</f>
        <v>Сведения по исполнению бюджета в разрезе разделов и подразделов классификации расходов на 01.07.2021 и в сравнении с соответствующим периодом прошлого года</v>
      </c>
      <c r="B1" s="36"/>
      <c r="C1" s="36"/>
      <c r="D1" s="36"/>
      <c r="E1" s="36"/>
      <c r="F1" s="36"/>
      <c r="G1" s="36"/>
    </row>
    <row r="2" spans="1:7" s="1" customFormat="1" ht="20.25" customHeight="1" x14ac:dyDescent="0.25">
      <c r="A2" s="36" t="s">
        <v>88</v>
      </c>
      <c r="B2" s="36"/>
      <c r="C2" s="36"/>
      <c r="D2" s="36"/>
      <c r="E2" s="36"/>
      <c r="F2" s="36"/>
      <c r="G2" s="36"/>
    </row>
    <row r="3" spans="1:7" s="1" customFormat="1" x14ac:dyDescent="0.25">
      <c r="A3" s="35"/>
      <c r="B3" s="35"/>
      <c r="C3" s="35"/>
      <c r="D3" s="35"/>
      <c r="E3" s="35"/>
      <c r="F3" s="2"/>
      <c r="G3" s="3" t="s">
        <v>84</v>
      </c>
    </row>
    <row r="4" spans="1:7" s="1" customFormat="1" ht="52.5" customHeight="1" x14ac:dyDescent="0.25">
      <c r="A4" s="22" t="str">
        <f>'МР '!A4</f>
        <v>Код раздела, подраздела</v>
      </c>
      <c r="B4" s="22" t="str">
        <f>'МР '!B4</f>
        <v>Наименование показателя</v>
      </c>
      <c r="C4" s="22" t="str">
        <f>'МР '!C4</f>
        <v>Плановые назначения</v>
      </c>
      <c r="D4" s="22" t="str">
        <f>'МР '!D4</f>
        <v>Исполнено на 01.07.2021</v>
      </c>
      <c r="E4" s="22" t="str">
        <f>'МР '!E4</f>
        <v>% исполнения</v>
      </c>
      <c r="F4" s="22" t="str">
        <f>'МР '!F4</f>
        <v>Исполнено на 01.07.2020</v>
      </c>
      <c r="G4" s="22" t="str">
        <f>'МР '!G4</f>
        <v>% исполнения 01.07.2021 к 01.07.2020</v>
      </c>
    </row>
    <row r="5" spans="1:7" ht="31.5" x14ac:dyDescent="0.25">
      <c r="A5" s="7" t="s">
        <v>59</v>
      </c>
      <c r="B5" s="8" t="s">
        <v>60</v>
      </c>
      <c r="C5" s="9">
        <v>686014</v>
      </c>
      <c r="D5" s="10">
        <v>299086.52</v>
      </c>
      <c r="E5" s="29">
        <f>D5*100/C5</f>
        <v>43.597728326244074</v>
      </c>
      <c r="F5" s="12">
        <v>277287.84999999998</v>
      </c>
      <c r="G5" s="29">
        <f>D5/F5*100</f>
        <v>107.86138664207611</v>
      </c>
    </row>
    <row r="6" spans="1:7" ht="47.25" x14ac:dyDescent="0.25">
      <c r="A6" s="7" t="s">
        <v>0</v>
      </c>
      <c r="B6" s="8" t="s">
        <v>1</v>
      </c>
      <c r="C6" s="9">
        <v>1218942</v>
      </c>
      <c r="D6" s="10">
        <v>483055.12</v>
      </c>
      <c r="E6" s="29">
        <f t="shared" ref="E6:E18" si="0">D6*100/C6</f>
        <v>39.629048798056019</v>
      </c>
      <c r="F6" s="12">
        <v>452006.29</v>
      </c>
      <c r="G6" s="29">
        <f t="shared" ref="G6:G18" si="1">D6/F6*100</f>
        <v>106.86911458687887</v>
      </c>
    </row>
    <row r="7" spans="1:7" ht="32.25" customHeight="1" x14ac:dyDescent="0.25">
      <c r="A7" s="7" t="s">
        <v>2</v>
      </c>
      <c r="B7" s="8" t="s">
        <v>3</v>
      </c>
      <c r="C7" s="9">
        <v>482</v>
      </c>
      <c r="D7" s="10">
        <v>482</v>
      </c>
      <c r="E7" s="29">
        <f t="shared" si="0"/>
        <v>100</v>
      </c>
      <c r="F7" s="12">
        <v>466</v>
      </c>
      <c r="G7" s="29">
        <f t="shared" si="1"/>
        <v>103.43347639484979</v>
      </c>
    </row>
    <row r="8" spans="1:7" ht="18.75" customHeight="1" x14ac:dyDescent="0.25">
      <c r="A8" s="7" t="s">
        <v>61</v>
      </c>
      <c r="B8" s="8" t="s">
        <v>62</v>
      </c>
      <c r="C8" s="31">
        <v>160226</v>
      </c>
      <c r="D8" s="31">
        <v>0</v>
      </c>
      <c r="E8" s="29">
        <f t="shared" si="0"/>
        <v>0</v>
      </c>
      <c r="F8" s="12">
        <v>160000</v>
      </c>
      <c r="G8" s="29">
        <f t="shared" si="1"/>
        <v>0</v>
      </c>
    </row>
    <row r="9" spans="1:7" x14ac:dyDescent="0.25">
      <c r="A9" s="7" t="s">
        <v>4</v>
      </c>
      <c r="B9" s="8" t="s">
        <v>5</v>
      </c>
      <c r="C9" s="9">
        <v>1000</v>
      </c>
      <c r="D9" s="10">
        <v>0</v>
      </c>
      <c r="E9" s="29">
        <f t="shared" si="0"/>
        <v>0</v>
      </c>
      <c r="F9" s="31">
        <v>0</v>
      </c>
      <c r="G9" s="29">
        <v>0</v>
      </c>
    </row>
    <row r="10" spans="1:7" x14ac:dyDescent="0.25">
      <c r="A10" s="7" t="s">
        <v>6</v>
      </c>
      <c r="B10" s="8" t="s">
        <v>7</v>
      </c>
      <c r="C10" s="9">
        <v>4000</v>
      </c>
      <c r="D10" s="10">
        <v>4000</v>
      </c>
      <c r="E10" s="29">
        <f t="shared" si="0"/>
        <v>100</v>
      </c>
      <c r="F10" s="31">
        <v>4000</v>
      </c>
      <c r="G10" s="29">
        <f t="shared" si="1"/>
        <v>100</v>
      </c>
    </row>
    <row r="11" spans="1:7" ht="31.5" x14ac:dyDescent="0.25">
      <c r="A11" s="7" t="s">
        <v>57</v>
      </c>
      <c r="B11" s="8" t="s">
        <v>58</v>
      </c>
      <c r="C11" s="9">
        <v>0</v>
      </c>
      <c r="D11" s="10">
        <v>0</v>
      </c>
      <c r="E11" s="29">
        <v>0</v>
      </c>
      <c r="F11" s="31">
        <v>5000</v>
      </c>
      <c r="G11" s="29">
        <f t="shared" si="1"/>
        <v>0</v>
      </c>
    </row>
    <row r="12" spans="1:7" ht="31.5" x14ac:dyDescent="0.25">
      <c r="A12" s="7" t="s">
        <v>70</v>
      </c>
      <c r="B12" s="8" t="s">
        <v>71</v>
      </c>
      <c r="C12" s="9">
        <v>17420</v>
      </c>
      <c r="D12" s="10">
        <v>0</v>
      </c>
      <c r="E12" s="29">
        <f t="shared" si="0"/>
        <v>0</v>
      </c>
      <c r="F12" s="19">
        <v>0</v>
      </c>
      <c r="G12" s="29">
        <v>0</v>
      </c>
    </row>
    <row r="13" spans="1:7" x14ac:dyDescent="0.25">
      <c r="A13" s="7" t="s">
        <v>13</v>
      </c>
      <c r="B13" s="8" t="s">
        <v>14</v>
      </c>
      <c r="C13" s="9">
        <v>57580</v>
      </c>
      <c r="D13" s="10">
        <v>13998</v>
      </c>
      <c r="E13" s="29">
        <f t="shared" si="0"/>
        <v>24.31052448766933</v>
      </c>
      <c r="F13" s="19">
        <v>0</v>
      </c>
      <c r="G13" s="29">
        <v>0</v>
      </c>
    </row>
    <row r="14" spans="1:7" x14ac:dyDescent="0.25">
      <c r="A14" s="7" t="s">
        <v>19</v>
      </c>
      <c r="B14" s="8" t="s">
        <v>20</v>
      </c>
      <c r="C14" s="9">
        <v>204222.99</v>
      </c>
      <c r="D14" s="10">
        <v>0</v>
      </c>
      <c r="E14" s="29">
        <f t="shared" si="0"/>
        <v>0</v>
      </c>
      <c r="F14" s="19">
        <v>0</v>
      </c>
      <c r="G14" s="29">
        <v>0</v>
      </c>
    </row>
    <row r="15" spans="1:7" x14ac:dyDescent="0.25">
      <c r="A15" s="7" t="s">
        <v>21</v>
      </c>
      <c r="B15" s="8" t="s">
        <v>22</v>
      </c>
      <c r="C15" s="9">
        <v>3966250</v>
      </c>
      <c r="D15" s="10">
        <v>1406125.54</v>
      </c>
      <c r="E15" s="29">
        <f t="shared" si="0"/>
        <v>35.452267002836436</v>
      </c>
      <c r="F15" s="19">
        <v>548853.07999999996</v>
      </c>
      <c r="G15" s="29">
        <f t="shared" si="1"/>
        <v>256.19343158281993</v>
      </c>
    </row>
    <row r="16" spans="1:7" x14ac:dyDescent="0.25">
      <c r="A16" s="7" t="s">
        <v>37</v>
      </c>
      <c r="B16" s="8" t="s">
        <v>38</v>
      </c>
      <c r="C16" s="9">
        <v>337931</v>
      </c>
      <c r="D16" s="10">
        <v>140804.35</v>
      </c>
      <c r="E16" s="29">
        <f t="shared" si="0"/>
        <v>41.666597619040573</v>
      </c>
      <c r="F16" s="19">
        <v>136703.25</v>
      </c>
      <c r="G16" s="29">
        <f t="shared" si="1"/>
        <v>103.00000182877875</v>
      </c>
    </row>
    <row r="17" spans="1:7" x14ac:dyDescent="0.25">
      <c r="A17" s="7" t="s">
        <v>45</v>
      </c>
      <c r="B17" s="8" t="s">
        <v>46</v>
      </c>
      <c r="C17" s="9">
        <v>0</v>
      </c>
      <c r="D17" s="10">
        <v>0</v>
      </c>
      <c r="E17" s="29">
        <v>0</v>
      </c>
      <c r="F17" s="19">
        <v>0</v>
      </c>
      <c r="G17" s="29">
        <v>0</v>
      </c>
    </row>
    <row r="18" spans="1:7" x14ac:dyDescent="0.25">
      <c r="A18" s="42" t="s">
        <v>53</v>
      </c>
      <c r="B18" s="38"/>
      <c r="C18" s="39">
        <f>SUM(C5:C17)</f>
        <v>6654067.9900000002</v>
      </c>
      <c r="D18" s="39">
        <f>SUM(D5:D17)</f>
        <v>2347551.5300000003</v>
      </c>
      <c r="E18" s="40">
        <f t="shared" si="0"/>
        <v>35.279945043062298</v>
      </c>
      <c r="F18" s="46">
        <f>SUM(F5:F16)</f>
        <v>1584316.4699999997</v>
      </c>
      <c r="G18" s="40">
        <f t="shared" si="1"/>
        <v>148.1744067206472</v>
      </c>
    </row>
    <row r="20" spans="1:7" x14ac:dyDescent="0.25">
      <c r="C20" s="32"/>
      <c r="D20" s="32"/>
    </row>
  </sheetData>
  <mergeCells count="3">
    <mergeCell ref="A3:E3"/>
    <mergeCell ref="A1:G1"/>
    <mergeCell ref="A2:G2"/>
  </mergeCells>
  <pageMargins left="0.7" right="0.7" top="0.75" bottom="0.75" header="0.3" footer="0.3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20"/>
  <sheetViews>
    <sheetView view="pageBreakPreview" zoomScaleNormal="100" zoomScaleSheetLayoutView="100" workbookViewId="0">
      <selection activeCell="A18" sqref="A18:G18"/>
    </sheetView>
  </sheetViews>
  <sheetFormatPr defaultRowHeight="15.75" x14ac:dyDescent="0.25"/>
  <cols>
    <col min="1" max="1" width="17.7109375" style="30" customWidth="1"/>
    <col min="2" max="2" width="71.28515625" style="30" customWidth="1"/>
    <col min="3" max="7" width="20.85546875" style="30" customWidth="1"/>
    <col min="8" max="16384" width="9.140625" style="30"/>
  </cols>
  <sheetData>
    <row r="1" spans="1:7" s="1" customFormat="1" ht="23.25" customHeight="1" x14ac:dyDescent="0.25">
      <c r="A1" s="36" t="str">
        <f>'МР '!A1:G1</f>
        <v>Сведения по исполнению бюджета в разрезе разделов и подразделов классификации расходов на 01.07.2021 и в сравнении с соответствующим периодом прошлого года</v>
      </c>
      <c r="B1" s="36"/>
      <c r="C1" s="36"/>
      <c r="D1" s="36"/>
      <c r="E1" s="36"/>
      <c r="F1" s="36"/>
      <c r="G1" s="36"/>
    </row>
    <row r="2" spans="1:7" s="1" customFormat="1" ht="21.75" customHeight="1" x14ac:dyDescent="0.25">
      <c r="A2" s="36" t="s">
        <v>89</v>
      </c>
      <c r="B2" s="36"/>
      <c r="C2" s="36"/>
      <c r="D2" s="36"/>
      <c r="E2" s="36"/>
      <c r="F2" s="36"/>
      <c r="G2" s="36"/>
    </row>
    <row r="3" spans="1:7" s="1" customFormat="1" x14ac:dyDescent="0.25">
      <c r="A3" s="35"/>
      <c r="B3" s="35"/>
      <c r="C3" s="35"/>
      <c r="D3" s="35"/>
      <c r="E3" s="35"/>
      <c r="F3" s="2"/>
      <c r="G3" s="3" t="s">
        <v>84</v>
      </c>
    </row>
    <row r="4" spans="1:7" s="1" customFormat="1" ht="61.5" customHeight="1" x14ac:dyDescent="0.25">
      <c r="A4" s="22" t="str">
        <f>'МР '!A4</f>
        <v>Код раздела, подраздела</v>
      </c>
      <c r="B4" s="22" t="str">
        <f>'МР '!B4</f>
        <v>Наименование показателя</v>
      </c>
      <c r="C4" s="22" t="str">
        <f>'МР '!C4</f>
        <v>Плановые назначения</v>
      </c>
      <c r="D4" s="22" t="str">
        <f>'МР '!D4</f>
        <v>Исполнено на 01.07.2021</v>
      </c>
      <c r="E4" s="22" t="str">
        <f>'МР '!E4</f>
        <v>% исполнения</v>
      </c>
      <c r="F4" s="22" t="str">
        <f>'МР '!F4</f>
        <v>Исполнено на 01.07.2020</v>
      </c>
      <c r="G4" s="22" t="str">
        <f>'МР '!G4</f>
        <v>% исполнения 01.07.2021 к 01.07.2020</v>
      </c>
    </row>
    <row r="5" spans="1:7" ht="31.5" x14ac:dyDescent="0.25">
      <c r="A5" s="7" t="s">
        <v>59</v>
      </c>
      <c r="B5" s="8" t="s">
        <v>60</v>
      </c>
      <c r="C5" s="9">
        <v>771052.85</v>
      </c>
      <c r="D5" s="10">
        <v>273273.13</v>
      </c>
      <c r="E5" s="29">
        <f>D5*100/C5</f>
        <v>35.441556308364596</v>
      </c>
      <c r="F5" s="12">
        <v>367503.49</v>
      </c>
      <c r="G5" s="29">
        <f>D5/F5*100</f>
        <v>74.359329213445022</v>
      </c>
    </row>
    <row r="6" spans="1:7" ht="47.25" x14ac:dyDescent="0.25">
      <c r="A6" s="7" t="s">
        <v>0</v>
      </c>
      <c r="B6" s="8" t="s">
        <v>1</v>
      </c>
      <c r="C6" s="9">
        <v>2260386.7599999998</v>
      </c>
      <c r="D6" s="10">
        <v>929778.16</v>
      </c>
      <c r="E6" s="29">
        <f t="shared" ref="E6:E18" si="0">D6*100/C6</f>
        <v>41.133587245042975</v>
      </c>
      <c r="F6" s="12">
        <v>770631.35</v>
      </c>
      <c r="G6" s="29">
        <f t="shared" ref="G6:G18" si="1">D6/F6*100</f>
        <v>120.65148400723642</v>
      </c>
    </row>
    <row r="7" spans="1:7" ht="33" customHeight="1" x14ac:dyDescent="0.25">
      <c r="A7" s="7" t="s">
        <v>2</v>
      </c>
      <c r="B7" s="8" t="s">
        <v>3</v>
      </c>
      <c r="C7" s="9">
        <v>1224</v>
      </c>
      <c r="D7" s="10">
        <v>0</v>
      </c>
      <c r="E7" s="29">
        <f t="shared" si="0"/>
        <v>0</v>
      </c>
      <c r="F7" s="19">
        <v>0</v>
      </c>
      <c r="G7" s="29">
        <v>0</v>
      </c>
    </row>
    <row r="8" spans="1:7" ht="33" customHeight="1" x14ac:dyDescent="0.25">
      <c r="A8" s="7" t="s">
        <v>61</v>
      </c>
      <c r="B8" s="8" t="s">
        <v>62</v>
      </c>
      <c r="C8" s="9">
        <v>259380</v>
      </c>
      <c r="D8" s="10">
        <v>0</v>
      </c>
      <c r="E8" s="29">
        <f t="shared" si="0"/>
        <v>0</v>
      </c>
      <c r="F8" s="19">
        <v>0</v>
      </c>
      <c r="G8" s="29">
        <v>0</v>
      </c>
    </row>
    <row r="9" spans="1:7" x14ac:dyDescent="0.25">
      <c r="A9" s="7" t="s">
        <v>4</v>
      </c>
      <c r="B9" s="8" t="s">
        <v>5</v>
      </c>
      <c r="C9" s="9">
        <v>2000</v>
      </c>
      <c r="D9" s="10">
        <v>0</v>
      </c>
      <c r="E9" s="29">
        <f t="shared" si="0"/>
        <v>0</v>
      </c>
      <c r="F9" s="33"/>
      <c r="G9" s="29">
        <v>0</v>
      </c>
    </row>
    <row r="10" spans="1:7" x14ac:dyDescent="0.25">
      <c r="A10" s="7" t="s">
        <v>6</v>
      </c>
      <c r="B10" s="8" t="s">
        <v>7</v>
      </c>
      <c r="C10" s="9">
        <v>16000</v>
      </c>
      <c r="D10" s="10">
        <v>5000</v>
      </c>
      <c r="E10" s="29">
        <f t="shared" si="0"/>
        <v>31.25</v>
      </c>
      <c r="F10" s="33">
        <v>8300</v>
      </c>
      <c r="G10" s="29">
        <f t="shared" si="1"/>
        <v>60.24096385542169</v>
      </c>
    </row>
    <row r="11" spans="1:7" ht="31.5" x14ac:dyDescent="0.25">
      <c r="A11" s="7" t="s">
        <v>57</v>
      </c>
      <c r="B11" s="8" t="s">
        <v>58</v>
      </c>
      <c r="C11" s="9">
        <v>0</v>
      </c>
      <c r="D11" s="10">
        <v>0</v>
      </c>
      <c r="E11" s="29">
        <v>0</v>
      </c>
      <c r="F11" s="33">
        <v>5400</v>
      </c>
      <c r="G11" s="29">
        <f t="shared" si="1"/>
        <v>0</v>
      </c>
    </row>
    <row r="12" spans="1:7" ht="31.5" x14ac:dyDescent="0.25">
      <c r="A12" s="7" t="s">
        <v>72</v>
      </c>
      <c r="B12" s="8" t="s">
        <v>73</v>
      </c>
      <c r="C12" s="9">
        <v>17500</v>
      </c>
      <c r="D12" s="10">
        <v>5400</v>
      </c>
      <c r="E12" s="29">
        <f t="shared" si="0"/>
        <v>30.857142857142858</v>
      </c>
      <c r="F12" s="19">
        <v>0</v>
      </c>
      <c r="G12" s="29">
        <v>0</v>
      </c>
    </row>
    <row r="13" spans="1:7" x14ac:dyDescent="0.25">
      <c r="A13" s="7" t="s">
        <v>19</v>
      </c>
      <c r="B13" s="8" t="s">
        <v>20</v>
      </c>
      <c r="C13" s="9">
        <v>268700</v>
      </c>
      <c r="D13" s="10">
        <v>40341</v>
      </c>
      <c r="E13" s="29">
        <f t="shared" si="0"/>
        <v>15.013397841458875</v>
      </c>
      <c r="F13" s="19">
        <v>32014.6</v>
      </c>
      <c r="G13" s="29">
        <f t="shared" si="1"/>
        <v>126.00813378895879</v>
      </c>
    </row>
    <row r="14" spans="1:7" x14ac:dyDescent="0.25">
      <c r="A14" s="7" t="s">
        <v>65</v>
      </c>
      <c r="B14" s="8" t="s">
        <v>66</v>
      </c>
      <c r="C14" s="9">
        <v>99591.360000000001</v>
      </c>
      <c r="D14" s="10">
        <v>87833.93</v>
      </c>
      <c r="E14" s="29">
        <f t="shared" si="0"/>
        <v>88.194327299074942</v>
      </c>
      <c r="F14" s="19">
        <v>10000</v>
      </c>
      <c r="G14" s="29">
        <f t="shared" si="1"/>
        <v>878.33929999999987</v>
      </c>
    </row>
    <row r="15" spans="1:7" x14ac:dyDescent="0.25">
      <c r="A15" s="7" t="s">
        <v>21</v>
      </c>
      <c r="B15" s="8" t="s">
        <v>22</v>
      </c>
      <c r="C15" s="9">
        <v>804002</v>
      </c>
      <c r="D15" s="10">
        <v>601349.68999999994</v>
      </c>
      <c r="E15" s="29">
        <f t="shared" si="0"/>
        <v>74.79455150609077</v>
      </c>
      <c r="F15" s="12">
        <v>536505.28</v>
      </c>
      <c r="G15" s="29">
        <f t="shared" si="1"/>
        <v>112.08644395820298</v>
      </c>
    </row>
    <row r="16" spans="1:7" x14ac:dyDescent="0.25">
      <c r="A16" s="7" t="s">
        <v>33</v>
      </c>
      <c r="B16" s="8" t="s">
        <v>34</v>
      </c>
      <c r="C16" s="9">
        <v>1350300</v>
      </c>
      <c r="D16" s="10">
        <v>630000</v>
      </c>
      <c r="E16" s="29">
        <f t="shared" si="0"/>
        <v>46.65629860031104</v>
      </c>
      <c r="F16" s="19">
        <v>0</v>
      </c>
      <c r="G16" s="29">
        <v>0</v>
      </c>
    </row>
    <row r="17" spans="1:7" x14ac:dyDescent="0.25">
      <c r="A17" s="7" t="s">
        <v>37</v>
      </c>
      <c r="B17" s="8" t="s">
        <v>38</v>
      </c>
      <c r="C17" s="9">
        <v>243115</v>
      </c>
      <c r="D17" s="10">
        <v>121557.48</v>
      </c>
      <c r="E17" s="29">
        <f t="shared" si="0"/>
        <v>49.999991773440556</v>
      </c>
      <c r="F17" s="12">
        <v>118016.94</v>
      </c>
      <c r="G17" s="29">
        <f t="shared" si="1"/>
        <v>103.00002694528429</v>
      </c>
    </row>
    <row r="18" spans="1:7" x14ac:dyDescent="0.25">
      <c r="A18" s="42" t="s">
        <v>53</v>
      </c>
      <c r="B18" s="38"/>
      <c r="C18" s="39">
        <f>SUM(C5:C17)</f>
        <v>6093251.9699999997</v>
      </c>
      <c r="D18" s="39">
        <f>SUM(D5:D17)</f>
        <v>2694533.39</v>
      </c>
      <c r="E18" s="40">
        <f t="shared" si="0"/>
        <v>44.221597978657037</v>
      </c>
      <c r="F18" s="47">
        <f>SUM(F5:F17)</f>
        <v>1848371.66</v>
      </c>
      <c r="G18" s="40">
        <f t="shared" si="1"/>
        <v>145.77876561903142</v>
      </c>
    </row>
    <row r="20" spans="1:7" x14ac:dyDescent="0.25">
      <c r="C20" s="32"/>
      <c r="D20" s="32"/>
    </row>
  </sheetData>
  <mergeCells count="3">
    <mergeCell ref="A3:E3"/>
    <mergeCell ref="A1:G1"/>
    <mergeCell ref="A2:G2"/>
  </mergeCells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20"/>
  <sheetViews>
    <sheetView view="pageBreakPreview" zoomScaleNormal="100" zoomScaleSheetLayoutView="100" workbookViewId="0">
      <selection activeCell="A18" sqref="A18:G18"/>
    </sheetView>
  </sheetViews>
  <sheetFormatPr defaultColWidth="9.140625" defaultRowHeight="15.75" x14ac:dyDescent="0.25"/>
  <cols>
    <col min="1" max="1" width="15.85546875" style="30" customWidth="1"/>
    <col min="2" max="2" width="76.85546875" style="30" customWidth="1"/>
    <col min="3" max="4" width="17.85546875" style="30" bestFit="1" customWidth="1"/>
    <col min="5" max="5" width="17.42578125" style="30" customWidth="1"/>
    <col min="6" max="6" width="22.42578125" style="30" customWidth="1"/>
    <col min="7" max="7" width="21.140625" style="30" customWidth="1"/>
    <col min="8" max="16384" width="9.140625" style="30"/>
  </cols>
  <sheetData>
    <row r="1" spans="1:7" s="1" customFormat="1" ht="27" customHeight="1" x14ac:dyDescent="0.25">
      <c r="A1" s="36" t="str">
        <f>'МР '!A1:G1</f>
        <v>Сведения по исполнению бюджета в разрезе разделов и подразделов классификации расходов на 01.07.2021 и в сравнении с соответствующим периодом прошлого года</v>
      </c>
      <c r="B1" s="36"/>
      <c r="C1" s="36"/>
      <c r="D1" s="36"/>
      <c r="E1" s="36"/>
      <c r="F1" s="36"/>
      <c r="G1" s="36"/>
    </row>
    <row r="2" spans="1:7" s="1" customFormat="1" ht="20.25" customHeight="1" x14ac:dyDescent="0.25">
      <c r="A2" s="36" t="s">
        <v>90</v>
      </c>
      <c r="B2" s="36"/>
      <c r="C2" s="36"/>
      <c r="D2" s="36"/>
      <c r="E2" s="36"/>
      <c r="F2" s="36"/>
      <c r="G2" s="36"/>
    </row>
    <row r="3" spans="1:7" s="1" customFormat="1" x14ac:dyDescent="0.25">
      <c r="A3" s="35"/>
      <c r="B3" s="35"/>
      <c r="C3" s="35"/>
      <c r="D3" s="35"/>
      <c r="E3" s="35"/>
      <c r="F3" s="2"/>
      <c r="G3" s="3" t="s">
        <v>84</v>
      </c>
    </row>
    <row r="4" spans="1:7" s="1" customFormat="1" ht="47.25" x14ac:dyDescent="0.25">
      <c r="A4" s="22" t="str">
        <f>'МР '!A4</f>
        <v>Код раздела, подраздела</v>
      </c>
      <c r="B4" s="22" t="str">
        <f>'МР '!B4</f>
        <v>Наименование показателя</v>
      </c>
      <c r="C4" s="22" t="str">
        <f>'МР '!C4</f>
        <v>Плановые назначения</v>
      </c>
      <c r="D4" s="22" t="str">
        <f>'МР '!D4</f>
        <v>Исполнено на 01.07.2021</v>
      </c>
      <c r="E4" s="22" t="str">
        <f>'МР '!E4</f>
        <v>% исполнения</v>
      </c>
      <c r="F4" s="22" t="str">
        <f>'МР '!F4</f>
        <v>Исполнено на 01.07.2020</v>
      </c>
      <c r="G4" s="22" t="str">
        <f>'МР '!G4</f>
        <v>% исполнения 01.07.2021 к 01.07.2020</v>
      </c>
    </row>
    <row r="5" spans="1:7" ht="31.5" x14ac:dyDescent="0.25">
      <c r="A5" s="7" t="s">
        <v>59</v>
      </c>
      <c r="B5" s="8" t="s">
        <v>60</v>
      </c>
      <c r="C5" s="9">
        <v>915320</v>
      </c>
      <c r="D5" s="10">
        <v>358347.28</v>
      </c>
      <c r="E5" s="11">
        <f>D5*100/C5</f>
        <v>39.149945374295328</v>
      </c>
      <c r="F5" s="12">
        <v>359789.54</v>
      </c>
      <c r="G5" s="11">
        <f>D5/F5*100</f>
        <v>99.599137873769223</v>
      </c>
    </row>
    <row r="6" spans="1:7" ht="47.25" x14ac:dyDescent="0.25">
      <c r="A6" s="7" t="s">
        <v>0</v>
      </c>
      <c r="B6" s="8" t="s">
        <v>1</v>
      </c>
      <c r="C6" s="9">
        <v>3251721</v>
      </c>
      <c r="D6" s="10">
        <v>1438757.84</v>
      </c>
      <c r="E6" s="11">
        <f t="shared" ref="E6:E18" si="0">D6*100/C6</f>
        <v>44.246042018980106</v>
      </c>
      <c r="F6" s="12">
        <v>1268879.6399999999</v>
      </c>
      <c r="G6" s="11">
        <f t="shared" ref="G6:G18" si="1">D6/F6*100</f>
        <v>113.38804679693656</v>
      </c>
    </row>
    <row r="7" spans="1:7" ht="33" customHeight="1" x14ac:dyDescent="0.25">
      <c r="A7" s="7" t="s">
        <v>2</v>
      </c>
      <c r="B7" s="8" t="s">
        <v>3</v>
      </c>
      <c r="C7" s="9">
        <v>2820</v>
      </c>
      <c r="D7" s="10">
        <v>2820</v>
      </c>
      <c r="E7" s="11">
        <f t="shared" si="0"/>
        <v>100</v>
      </c>
      <c r="F7" s="12">
        <v>2912</v>
      </c>
      <c r="G7" s="11">
        <f t="shared" si="1"/>
        <v>96.840659340659343</v>
      </c>
    </row>
    <row r="8" spans="1:7" ht="19.5" customHeight="1" x14ac:dyDescent="0.25">
      <c r="A8" s="7" t="s">
        <v>61</v>
      </c>
      <c r="B8" s="8" t="s">
        <v>62</v>
      </c>
      <c r="C8" s="9">
        <v>276181</v>
      </c>
      <c r="D8" s="10">
        <v>0</v>
      </c>
      <c r="E8" s="11">
        <f t="shared" si="0"/>
        <v>0</v>
      </c>
      <c r="F8" s="33">
        <v>360000</v>
      </c>
      <c r="G8" s="11">
        <f t="shared" si="1"/>
        <v>0</v>
      </c>
    </row>
    <row r="9" spans="1:7" x14ac:dyDescent="0.25">
      <c r="A9" s="7" t="s">
        <v>4</v>
      </c>
      <c r="B9" s="8" t="s">
        <v>5</v>
      </c>
      <c r="C9" s="9">
        <v>10000</v>
      </c>
      <c r="D9" s="10">
        <v>0</v>
      </c>
      <c r="E9" s="11">
        <f t="shared" si="0"/>
        <v>0</v>
      </c>
      <c r="F9" s="33">
        <v>0</v>
      </c>
      <c r="G9" s="11">
        <v>0</v>
      </c>
    </row>
    <row r="10" spans="1:7" x14ac:dyDescent="0.25">
      <c r="A10" s="7" t="s">
        <v>6</v>
      </c>
      <c r="B10" s="8" t="s">
        <v>7</v>
      </c>
      <c r="C10" s="9">
        <v>9000</v>
      </c>
      <c r="D10" s="10">
        <v>9000</v>
      </c>
      <c r="E10" s="11">
        <f t="shared" si="0"/>
        <v>100</v>
      </c>
      <c r="F10" s="19">
        <v>93319.11</v>
      </c>
      <c r="G10" s="11">
        <f t="shared" si="1"/>
        <v>9.6443268693839865</v>
      </c>
    </row>
    <row r="11" spans="1:7" ht="31.5" x14ac:dyDescent="0.25">
      <c r="A11" s="7" t="s">
        <v>57</v>
      </c>
      <c r="B11" s="8" t="s">
        <v>58</v>
      </c>
      <c r="C11" s="9">
        <v>0</v>
      </c>
      <c r="D11" s="10">
        <v>0</v>
      </c>
      <c r="E11" s="11">
        <v>0</v>
      </c>
      <c r="F11" s="19">
        <v>8880</v>
      </c>
      <c r="G11" s="11">
        <f t="shared" si="1"/>
        <v>0</v>
      </c>
    </row>
    <row r="12" spans="1:7" ht="33" customHeight="1" x14ac:dyDescent="0.25">
      <c r="A12" s="7" t="s">
        <v>70</v>
      </c>
      <c r="B12" s="8" t="s">
        <v>71</v>
      </c>
      <c r="C12" s="9">
        <v>17800</v>
      </c>
      <c r="D12" s="10">
        <v>7400</v>
      </c>
      <c r="E12" s="11">
        <f t="shared" si="0"/>
        <v>41.573033707865171</v>
      </c>
      <c r="F12" s="19">
        <v>0</v>
      </c>
      <c r="G12" s="11">
        <v>0</v>
      </c>
    </row>
    <row r="13" spans="1:7" ht="22.5" customHeight="1" x14ac:dyDescent="0.25">
      <c r="A13" s="7" t="s">
        <v>8</v>
      </c>
      <c r="B13" s="8" t="s">
        <v>9</v>
      </c>
      <c r="C13" s="9">
        <v>669317</v>
      </c>
      <c r="D13" s="10">
        <v>0</v>
      </c>
      <c r="E13" s="11">
        <f t="shared" si="0"/>
        <v>0</v>
      </c>
      <c r="F13" s="19">
        <v>0</v>
      </c>
      <c r="G13" s="11">
        <v>0</v>
      </c>
    </row>
    <row r="14" spans="1:7" x14ac:dyDescent="0.25">
      <c r="A14" s="7" t="s">
        <v>19</v>
      </c>
      <c r="B14" s="8" t="s">
        <v>20</v>
      </c>
      <c r="C14" s="9">
        <v>154536.32000000001</v>
      </c>
      <c r="D14" s="10">
        <v>4536.32</v>
      </c>
      <c r="E14" s="11">
        <f t="shared" si="0"/>
        <v>2.935439384087831</v>
      </c>
      <c r="F14" s="19">
        <v>3806.28</v>
      </c>
      <c r="G14" s="11">
        <f t="shared" si="1"/>
        <v>119.17988166924134</v>
      </c>
    </row>
    <row r="15" spans="1:7" x14ac:dyDescent="0.25">
      <c r="A15" s="7" t="s">
        <v>55</v>
      </c>
      <c r="B15" s="8" t="s">
        <v>56</v>
      </c>
      <c r="C15" s="9">
        <v>451456.32</v>
      </c>
      <c r="D15" s="10">
        <v>1456.32</v>
      </c>
      <c r="E15" s="11">
        <f t="shared" si="0"/>
        <v>0.32258270301764741</v>
      </c>
      <c r="F15" s="19">
        <v>485536</v>
      </c>
      <c r="G15" s="11">
        <f t="shared" si="1"/>
        <v>0.29994068410993208</v>
      </c>
    </row>
    <row r="16" spans="1:7" ht="18" customHeight="1" x14ac:dyDescent="0.25">
      <c r="A16" s="7" t="s">
        <v>21</v>
      </c>
      <c r="B16" s="8" t="s">
        <v>22</v>
      </c>
      <c r="C16" s="9">
        <v>1135200</v>
      </c>
      <c r="D16" s="10">
        <v>778286.22</v>
      </c>
      <c r="E16" s="11">
        <f t="shared" si="0"/>
        <v>68.559392177589856</v>
      </c>
      <c r="F16" s="12">
        <v>590501.29</v>
      </c>
      <c r="G16" s="11">
        <f t="shared" si="1"/>
        <v>131.80093476171743</v>
      </c>
    </row>
    <row r="17" spans="1:7" x14ac:dyDescent="0.25">
      <c r="A17" s="7" t="s">
        <v>37</v>
      </c>
      <c r="B17" s="8" t="s">
        <v>38</v>
      </c>
      <c r="C17" s="9">
        <v>920115</v>
      </c>
      <c r="D17" s="10">
        <v>460057.08</v>
      </c>
      <c r="E17" s="11">
        <f t="shared" si="0"/>
        <v>49.999954353531898</v>
      </c>
      <c r="F17" s="12">
        <v>446657.34</v>
      </c>
      <c r="G17" s="11">
        <f t="shared" si="1"/>
        <v>103.00000443292838</v>
      </c>
    </row>
    <row r="18" spans="1:7" x14ac:dyDescent="0.25">
      <c r="A18" s="42" t="s">
        <v>53</v>
      </c>
      <c r="B18" s="38"/>
      <c r="C18" s="39">
        <f>SUM(C5:C17)</f>
        <v>7813466.6400000006</v>
      </c>
      <c r="D18" s="39">
        <f>SUM(D5:D17)</f>
        <v>3060661.0600000005</v>
      </c>
      <c r="E18" s="40">
        <f t="shared" si="0"/>
        <v>39.171614867226211</v>
      </c>
      <c r="F18" s="47">
        <f>SUM(F5:F17)</f>
        <v>3620281.1999999997</v>
      </c>
      <c r="G18" s="40">
        <f t="shared" si="1"/>
        <v>84.542080874822673</v>
      </c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C20" s="32"/>
      <c r="D20" s="32"/>
    </row>
  </sheetData>
  <mergeCells count="3">
    <mergeCell ref="A3:E3"/>
    <mergeCell ref="A1:G1"/>
    <mergeCell ref="A2:G2"/>
  </mergeCells>
  <pageMargins left="0.7" right="0.7" top="0.75" bottom="0.75" header="0.3" footer="0.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20"/>
  <sheetViews>
    <sheetView view="pageBreakPreview" zoomScaleNormal="100" zoomScaleSheetLayoutView="100" workbookViewId="0">
      <selection activeCell="A18" sqref="A18:G18"/>
    </sheetView>
  </sheetViews>
  <sheetFormatPr defaultRowHeight="15.75" x14ac:dyDescent="0.25"/>
  <cols>
    <col min="1" max="1" width="16.28515625" style="30" customWidth="1"/>
    <col min="2" max="2" width="69.140625" style="30" customWidth="1"/>
    <col min="3" max="7" width="20.85546875" style="30" customWidth="1"/>
    <col min="8" max="16384" width="9.140625" style="30"/>
  </cols>
  <sheetData>
    <row r="1" spans="1:7" s="1" customFormat="1" ht="24.75" customHeight="1" x14ac:dyDescent="0.25">
      <c r="A1" s="36" t="str">
        <f>'МР '!A1:G1</f>
        <v>Сведения по исполнению бюджета в разрезе разделов и подразделов классификации расходов на 01.07.2021 и в сравнении с соответствующим периодом прошлого года</v>
      </c>
      <c r="B1" s="36"/>
      <c r="C1" s="36"/>
      <c r="D1" s="36"/>
      <c r="E1" s="36"/>
      <c r="F1" s="36"/>
      <c r="G1" s="36"/>
    </row>
    <row r="2" spans="1:7" s="1" customFormat="1" ht="21.75" customHeight="1" x14ac:dyDescent="0.25">
      <c r="A2" s="36" t="s">
        <v>91</v>
      </c>
      <c r="B2" s="36"/>
      <c r="C2" s="36"/>
      <c r="D2" s="36"/>
      <c r="E2" s="36"/>
      <c r="F2" s="36"/>
      <c r="G2" s="36"/>
    </row>
    <row r="3" spans="1:7" s="1" customFormat="1" ht="21.75" customHeight="1" x14ac:dyDescent="0.25">
      <c r="A3" s="35"/>
      <c r="B3" s="35"/>
      <c r="C3" s="35"/>
      <c r="D3" s="35"/>
      <c r="E3" s="35"/>
      <c r="F3" s="2"/>
      <c r="G3" s="3" t="s">
        <v>84</v>
      </c>
    </row>
    <row r="4" spans="1:7" s="1" customFormat="1" ht="54.75" customHeight="1" x14ac:dyDescent="0.25">
      <c r="A4" s="22" t="str">
        <f>'МР '!A4</f>
        <v>Код раздела, подраздела</v>
      </c>
      <c r="B4" s="22" t="str">
        <f>'МР '!B4</f>
        <v>Наименование показателя</v>
      </c>
      <c r="C4" s="22" t="str">
        <f>'МР '!C4</f>
        <v>Плановые назначения</v>
      </c>
      <c r="D4" s="22" t="str">
        <f>'МР '!D4</f>
        <v>Исполнено на 01.07.2021</v>
      </c>
      <c r="E4" s="22" t="str">
        <f>'МР '!E4</f>
        <v>% исполнения</v>
      </c>
      <c r="F4" s="22" t="str">
        <f>'МР '!F4</f>
        <v>Исполнено на 01.07.2020</v>
      </c>
      <c r="G4" s="22" t="str">
        <f>'МР '!G4</f>
        <v>% исполнения 01.07.2021 к 01.07.2020</v>
      </c>
    </row>
    <row r="5" spans="1:7" ht="31.5" x14ac:dyDescent="0.25">
      <c r="A5" s="7" t="s">
        <v>59</v>
      </c>
      <c r="B5" s="8" t="s">
        <v>60</v>
      </c>
      <c r="C5" s="9">
        <v>737708</v>
      </c>
      <c r="D5" s="10">
        <v>303832.59000000003</v>
      </c>
      <c r="E5" s="11">
        <f>D5/C5*100</f>
        <v>41.186023467279739</v>
      </c>
      <c r="F5" s="12">
        <v>237217.68</v>
      </c>
      <c r="G5" s="11">
        <f>D5/F5*100</f>
        <v>128.08176439462693</v>
      </c>
    </row>
    <row r="6" spans="1:7" ht="47.25" x14ac:dyDescent="0.25">
      <c r="A6" s="7" t="s">
        <v>0</v>
      </c>
      <c r="B6" s="8" t="s">
        <v>1</v>
      </c>
      <c r="C6" s="9">
        <v>2077556</v>
      </c>
      <c r="D6" s="10">
        <v>896103</v>
      </c>
      <c r="E6" s="11">
        <f t="shared" ref="E6:E18" si="0">D6/C6*100</f>
        <v>43.13255575300979</v>
      </c>
      <c r="F6" s="34">
        <v>641350.56000000006</v>
      </c>
      <c r="G6" s="11">
        <f t="shared" ref="G6:G18" si="1">D6/F6*100</f>
        <v>139.72124698854242</v>
      </c>
    </row>
    <row r="7" spans="1:7" ht="31.5" x14ac:dyDescent="0.25">
      <c r="A7" s="7" t="s">
        <v>2</v>
      </c>
      <c r="B7" s="8" t="s">
        <v>3</v>
      </c>
      <c r="C7" s="9">
        <v>406</v>
      </c>
      <c r="D7" s="10">
        <v>406</v>
      </c>
      <c r="E7" s="11">
        <f t="shared" si="0"/>
        <v>100</v>
      </c>
      <c r="F7" s="19">
        <v>418</v>
      </c>
      <c r="G7" s="11">
        <f t="shared" si="1"/>
        <v>97.129186602870803</v>
      </c>
    </row>
    <row r="8" spans="1:7" x14ac:dyDescent="0.25">
      <c r="A8" s="7" t="s">
        <v>61</v>
      </c>
      <c r="B8" s="8" t="s">
        <v>62</v>
      </c>
      <c r="C8" s="9">
        <v>210662</v>
      </c>
      <c r="D8" s="10">
        <v>0</v>
      </c>
      <c r="E8" s="11">
        <f t="shared" si="0"/>
        <v>0</v>
      </c>
      <c r="F8" s="19">
        <v>0</v>
      </c>
      <c r="G8" s="11">
        <v>0</v>
      </c>
    </row>
    <row r="9" spans="1:7" x14ac:dyDescent="0.25">
      <c r="A9" s="7" t="s">
        <v>4</v>
      </c>
      <c r="B9" s="8" t="s">
        <v>5</v>
      </c>
      <c r="C9" s="9">
        <v>1500</v>
      </c>
      <c r="D9" s="10">
        <v>0</v>
      </c>
      <c r="E9" s="11">
        <f t="shared" si="0"/>
        <v>0</v>
      </c>
      <c r="F9" s="19">
        <v>0</v>
      </c>
      <c r="G9" s="11">
        <v>0</v>
      </c>
    </row>
    <row r="10" spans="1:7" x14ac:dyDescent="0.25">
      <c r="A10" s="7" t="s">
        <v>6</v>
      </c>
      <c r="B10" s="8" t="s">
        <v>7</v>
      </c>
      <c r="C10" s="9">
        <v>9800</v>
      </c>
      <c r="D10" s="10">
        <v>6550</v>
      </c>
      <c r="E10" s="11">
        <f t="shared" si="0"/>
        <v>66.83673469387756</v>
      </c>
      <c r="F10" s="19">
        <v>4000</v>
      </c>
      <c r="G10" s="11">
        <f t="shared" si="1"/>
        <v>163.75</v>
      </c>
    </row>
    <row r="11" spans="1:7" ht="31.5" x14ac:dyDescent="0.25">
      <c r="A11" s="7" t="s">
        <v>57</v>
      </c>
      <c r="B11" s="8" t="s">
        <v>58</v>
      </c>
      <c r="C11" s="33">
        <v>0</v>
      </c>
      <c r="D11" s="33">
        <v>0</v>
      </c>
      <c r="E11" s="11">
        <v>0</v>
      </c>
      <c r="F11" s="19">
        <v>5400</v>
      </c>
      <c r="G11" s="11">
        <f t="shared" si="1"/>
        <v>0</v>
      </c>
    </row>
    <row r="12" spans="1:7" ht="31.5" x14ac:dyDescent="0.25">
      <c r="A12" s="7" t="s">
        <v>70</v>
      </c>
      <c r="B12" s="8" t="s">
        <v>71</v>
      </c>
      <c r="C12" s="9">
        <v>18600</v>
      </c>
      <c r="D12" s="10">
        <v>9000</v>
      </c>
      <c r="E12" s="11">
        <f t="shared" si="0"/>
        <v>48.387096774193552</v>
      </c>
      <c r="F12" s="19">
        <v>0</v>
      </c>
      <c r="G12" s="11">
        <v>0</v>
      </c>
    </row>
    <row r="13" spans="1:7" x14ac:dyDescent="0.25">
      <c r="A13" s="7" t="s">
        <v>8</v>
      </c>
      <c r="B13" s="8" t="s">
        <v>9</v>
      </c>
      <c r="C13" s="9">
        <v>555556</v>
      </c>
      <c r="D13" s="10">
        <v>0</v>
      </c>
      <c r="E13" s="11">
        <f t="shared" si="0"/>
        <v>0</v>
      </c>
      <c r="F13" s="19">
        <v>0</v>
      </c>
      <c r="G13" s="11">
        <v>0</v>
      </c>
    </row>
    <row r="14" spans="1:7" ht="16.5" customHeight="1" x14ac:dyDescent="0.25">
      <c r="A14" s="7" t="s">
        <v>13</v>
      </c>
      <c r="B14" s="8" t="s">
        <v>14</v>
      </c>
      <c r="C14" s="9">
        <v>133816</v>
      </c>
      <c r="D14" s="10">
        <v>61758</v>
      </c>
      <c r="E14" s="11">
        <f t="shared" si="0"/>
        <v>46.151431816823099</v>
      </c>
      <c r="F14" s="19">
        <v>89000</v>
      </c>
      <c r="G14" s="11">
        <f t="shared" si="1"/>
        <v>69.391011235955062</v>
      </c>
    </row>
    <row r="15" spans="1:7" x14ac:dyDescent="0.25">
      <c r="A15" s="7" t="s">
        <v>55</v>
      </c>
      <c r="B15" s="8" t="s">
        <v>22</v>
      </c>
      <c r="C15" s="9">
        <v>0</v>
      </c>
      <c r="D15" s="10">
        <v>0</v>
      </c>
      <c r="E15" s="11">
        <v>0</v>
      </c>
      <c r="F15" s="19">
        <v>4000</v>
      </c>
      <c r="G15" s="11">
        <f t="shared" si="1"/>
        <v>0</v>
      </c>
    </row>
    <row r="16" spans="1:7" x14ac:dyDescent="0.25">
      <c r="A16" s="7" t="s">
        <v>21</v>
      </c>
      <c r="B16" s="8" t="s">
        <v>69</v>
      </c>
      <c r="C16" s="9">
        <v>1095655.8</v>
      </c>
      <c r="D16" s="10">
        <v>298870.15000000002</v>
      </c>
      <c r="E16" s="11">
        <f t="shared" si="0"/>
        <v>27.277740874460761</v>
      </c>
      <c r="F16" s="19">
        <v>256987.25</v>
      </c>
      <c r="G16" s="11">
        <f t="shared" si="1"/>
        <v>116.29765679036608</v>
      </c>
    </row>
    <row r="17" spans="1:7" ht="21.75" customHeight="1" x14ac:dyDescent="0.25">
      <c r="A17" s="7" t="s">
        <v>37</v>
      </c>
      <c r="B17" s="8" t="s">
        <v>38</v>
      </c>
      <c r="C17" s="9">
        <v>344282</v>
      </c>
      <c r="D17" s="10">
        <v>172140.78</v>
      </c>
      <c r="E17" s="11">
        <f t="shared" si="0"/>
        <v>49.999936098895667</v>
      </c>
      <c r="F17" s="19">
        <v>167126.94</v>
      </c>
      <c r="G17" s="11">
        <f t="shared" si="1"/>
        <v>103.00001902745302</v>
      </c>
    </row>
    <row r="18" spans="1:7" x14ac:dyDescent="0.25">
      <c r="A18" s="42" t="s">
        <v>53</v>
      </c>
      <c r="B18" s="38"/>
      <c r="C18" s="39">
        <f>SUM(C5:C17)</f>
        <v>5185541.8</v>
      </c>
      <c r="D18" s="39">
        <f>SUM(D5:D17)</f>
        <v>1748660.5200000003</v>
      </c>
      <c r="E18" s="40">
        <f t="shared" si="0"/>
        <v>33.721847927250352</v>
      </c>
      <c r="F18" s="47">
        <f>SUM(F5:F17)</f>
        <v>1405500.43</v>
      </c>
      <c r="G18" s="40">
        <f t="shared" si="1"/>
        <v>124.41550942819705</v>
      </c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C20" s="32"/>
      <c r="D20" s="32"/>
    </row>
  </sheetData>
  <mergeCells count="3">
    <mergeCell ref="A3:E3"/>
    <mergeCell ref="A1:G1"/>
    <mergeCell ref="A2:G2"/>
  </mergeCell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21"/>
  <sheetViews>
    <sheetView view="pageBreakPreview" zoomScaleNormal="100" zoomScaleSheetLayoutView="100" workbookViewId="0">
      <selection activeCell="A19" sqref="A19:G19"/>
    </sheetView>
  </sheetViews>
  <sheetFormatPr defaultColWidth="9.140625" defaultRowHeight="15.75" x14ac:dyDescent="0.25"/>
  <cols>
    <col min="1" max="1" width="16.5703125" style="30" customWidth="1"/>
    <col min="2" max="2" width="73.140625" style="30" customWidth="1"/>
    <col min="3" max="7" width="20.85546875" style="30" customWidth="1"/>
    <col min="8" max="249" width="48.7109375" style="30" customWidth="1"/>
    <col min="250" max="16384" width="9.140625" style="30"/>
  </cols>
  <sheetData>
    <row r="1" spans="1:7" s="1" customFormat="1" ht="22.5" customHeight="1" x14ac:dyDescent="0.25">
      <c r="A1" s="36" t="str">
        <f>'МР '!A1:G1</f>
        <v>Сведения по исполнению бюджета в разрезе разделов и подразделов классификации расходов на 01.07.2021 и в сравнении с соответствующим периодом прошлого года</v>
      </c>
      <c r="B1" s="36"/>
      <c r="C1" s="36"/>
      <c r="D1" s="36"/>
      <c r="E1" s="36"/>
      <c r="F1" s="36"/>
      <c r="G1" s="36"/>
    </row>
    <row r="2" spans="1:7" s="1" customFormat="1" ht="20.25" customHeight="1" x14ac:dyDescent="0.25">
      <c r="A2" s="36" t="s">
        <v>92</v>
      </c>
      <c r="B2" s="36"/>
      <c r="C2" s="36"/>
      <c r="D2" s="36"/>
      <c r="E2" s="36"/>
      <c r="F2" s="36"/>
      <c r="G2" s="36"/>
    </row>
    <row r="3" spans="1:7" s="1" customFormat="1" x14ac:dyDescent="0.25">
      <c r="A3" s="35"/>
      <c r="B3" s="35"/>
      <c r="C3" s="35"/>
      <c r="D3" s="35"/>
      <c r="E3" s="35"/>
      <c r="F3" s="2"/>
      <c r="G3" s="3" t="s">
        <v>84</v>
      </c>
    </row>
    <row r="4" spans="1:7" s="1" customFormat="1" ht="60" customHeight="1" x14ac:dyDescent="0.25">
      <c r="A4" s="22" t="str">
        <f>'МР '!A4</f>
        <v>Код раздела, подраздела</v>
      </c>
      <c r="B4" s="22" t="str">
        <f>'МР '!B4</f>
        <v>Наименование показателя</v>
      </c>
      <c r="C4" s="22" t="str">
        <f>'МР '!C4</f>
        <v>Плановые назначения</v>
      </c>
      <c r="D4" s="22" t="str">
        <f>'МР '!D4</f>
        <v>Исполнено на 01.07.2021</v>
      </c>
      <c r="E4" s="22" t="str">
        <f>'МР '!E4</f>
        <v>% исполнения</v>
      </c>
      <c r="F4" s="22" t="str">
        <f>'МР '!F4</f>
        <v>Исполнено на 01.07.2020</v>
      </c>
      <c r="G4" s="22" t="str">
        <f>'МР '!G4</f>
        <v>% исполнения 01.07.2021 к 01.07.2020</v>
      </c>
    </row>
    <row r="5" spans="1:7" ht="31.5" x14ac:dyDescent="0.25">
      <c r="A5" s="7" t="s">
        <v>59</v>
      </c>
      <c r="B5" s="8" t="s">
        <v>60</v>
      </c>
      <c r="C5" s="9">
        <v>939719</v>
      </c>
      <c r="D5" s="10">
        <v>381629.7</v>
      </c>
      <c r="E5" s="11">
        <f>D5*100/C5</f>
        <v>40.611044365390079</v>
      </c>
      <c r="F5" s="12">
        <v>364262.75</v>
      </c>
      <c r="G5" s="11">
        <f>D5/F5*100</f>
        <v>104.7676985911955</v>
      </c>
    </row>
    <row r="6" spans="1:7" ht="47.25" x14ac:dyDescent="0.25">
      <c r="A6" s="7" t="s">
        <v>0</v>
      </c>
      <c r="B6" s="8" t="s">
        <v>1</v>
      </c>
      <c r="C6" s="9">
        <v>3020171.67</v>
      </c>
      <c r="D6" s="10">
        <v>1192805.1299999999</v>
      </c>
      <c r="E6" s="11">
        <f t="shared" ref="E6:E18" si="0">D6*100/C6</f>
        <v>39.494613562811146</v>
      </c>
      <c r="F6" s="12">
        <v>1123458.33</v>
      </c>
      <c r="G6" s="11">
        <f t="shared" ref="G6:G19" si="1">D6/F6*100</f>
        <v>106.17261879218962</v>
      </c>
    </row>
    <row r="7" spans="1:7" ht="35.25" customHeight="1" x14ac:dyDescent="0.25">
      <c r="A7" s="7" t="s">
        <v>2</v>
      </c>
      <c r="B7" s="8" t="s">
        <v>3</v>
      </c>
      <c r="C7" s="9">
        <v>2016</v>
      </c>
      <c r="D7" s="10">
        <v>0</v>
      </c>
      <c r="E7" s="11">
        <f t="shared" si="0"/>
        <v>0</v>
      </c>
      <c r="F7" s="12">
        <v>2042</v>
      </c>
      <c r="G7" s="11">
        <f t="shared" si="1"/>
        <v>0</v>
      </c>
    </row>
    <row r="8" spans="1:7" ht="17.25" customHeight="1" x14ac:dyDescent="0.25">
      <c r="A8" s="7" t="s">
        <v>61</v>
      </c>
      <c r="B8" s="8" t="s">
        <v>62</v>
      </c>
      <c r="C8" s="33">
        <v>219136</v>
      </c>
      <c r="D8" s="33">
        <v>0</v>
      </c>
      <c r="E8" s="11">
        <f t="shared" si="0"/>
        <v>0</v>
      </c>
      <c r="F8" s="12">
        <v>260000</v>
      </c>
      <c r="G8" s="11">
        <f t="shared" si="1"/>
        <v>0</v>
      </c>
    </row>
    <row r="9" spans="1:7" x14ac:dyDescent="0.25">
      <c r="A9" s="7" t="s">
        <v>4</v>
      </c>
      <c r="B9" s="8" t="s">
        <v>5</v>
      </c>
      <c r="C9" s="9">
        <v>5000</v>
      </c>
      <c r="D9" s="10">
        <v>0</v>
      </c>
      <c r="E9" s="11">
        <f t="shared" si="0"/>
        <v>0</v>
      </c>
      <c r="F9" s="33">
        <v>0</v>
      </c>
      <c r="G9" s="11">
        <v>0</v>
      </c>
    </row>
    <row r="10" spans="1:7" x14ac:dyDescent="0.25">
      <c r="A10" s="7" t="s">
        <v>6</v>
      </c>
      <c r="B10" s="8" t="s">
        <v>7</v>
      </c>
      <c r="C10" s="9">
        <v>13500</v>
      </c>
      <c r="D10" s="10">
        <v>8000</v>
      </c>
      <c r="E10" s="11">
        <f t="shared" si="0"/>
        <v>59.25925925925926</v>
      </c>
      <c r="F10" s="12">
        <v>16383.4</v>
      </c>
      <c r="G10" s="11">
        <f t="shared" si="1"/>
        <v>48.829913204829282</v>
      </c>
    </row>
    <row r="11" spans="1:7" ht="33.75" customHeight="1" x14ac:dyDescent="0.25">
      <c r="A11" s="7" t="s">
        <v>57</v>
      </c>
      <c r="B11" s="8" t="s">
        <v>58</v>
      </c>
      <c r="C11" s="9">
        <v>0</v>
      </c>
      <c r="D11" s="10">
        <v>0</v>
      </c>
      <c r="E11" s="11">
        <v>0</v>
      </c>
      <c r="F11" s="12">
        <v>58999.71</v>
      </c>
      <c r="G11" s="11">
        <f t="shared" si="1"/>
        <v>0</v>
      </c>
    </row>
    <row r="12" spans="1:7" ht="33.75" customHeight="1" x14ac:dyDescent="0.25">
      <c r="A12" s="7" t="s">
        <v>70</v>
      </c>
      <c r="B12" s="8" t="s">
        <v>71</v>
      </c>
      <c r="C12" s="9">
        <v>112000</v>
      </c>
      <c r="D12" s="10">
        <v>65000</v>
      </c>
      <c r="E12" s="11">
        <f t="shared" si="0"/>
        <v>58.035714285714285</v>
      </c>
      <c r="F12" s="12">
        <v>0</v>
      </c>
      <c r="G12" s="11">
        <v>0</v>
      </c>
    </row>
    <row r="13" spans="1:7" ht="20.25" customHeight="1" x14ac:dyDescent="0.25">
      <c r="A13" s="7" t="s">
        <v>8</v>
      </c>
      <c r="B13" s="8" t="s">
        <v>9</v>
      </c>
      <c r="C13" s="9">
        <v>676267</v>
      </c>
      <c r="D13" s="10">
        <v>0</v>
      </c>
      <c r="E13" s="11">
        <f t="shared" si="0"/>
        <v>0</v>
      </c>
      <c r="F13" s="33">
        <v>0</v>
      </c>
      <c r="G13" s="11">
        <v>0</v>
      </c>
    </row>
    <row r="14" spans="1:7" ht="20.25" customHeight="1" x14ac:dyDescent="0.25">
      <c r="A14" s="7" t="s">
        <v>93</v>
      </c>
      <c r="B14" s="8" t="s">
        <v>94</v>
      </c>
      <c r="C14" s="9">
        <v>670567</v>
      </c>
      <c r="D14" s="10">
        <v>0</v>
      </c>
      <c r="E14" s="11">
        <f t="shared" si="0"/>
        <v>0</v>
      </c>
      <c r="F14" s="33">
        <v>0</v>
      </c>
      <c r="G14" s="11">
        <v>0</v>
      </c>
    </row>
    <row r="15" spans="1:7" ht="18" customHeight="1" x14ac:dyDescent="0.25">
      <c r="A15" s="7" t="s">
        <v>19</v>
      </c>
      <c r="B15" s="8" t="s">
        <v>20</v>
      </c>
      <c r="C15" s="9">
        <v>2528225</v>
      </c>
      <c r="D15" s="10">
        <v>1407275.57</v>
      </c>
      <c r="E15" s="11">
        <f t="shared" si="0"/>
        <v>55.662592134798132</v>
      </c>
      <c r="F15" s="12">
        <v>1260028.68</v>
      </c>
      <c r="G15" s="11">
        <f t="shared" si="1"/>
        <v>111.68599511560325</v>
      </c>
    </row>
    <row r="16" spans="1:7" ht="17.25" customHeight="1" x14ac:dyDescent="0.25">
      <c r="A16" s="7" t="s">
        <v>55</v>
      </c>
      <c r="B16" s="8" t="s">
        <v>56</v>
      </c>
      <c r="C16" s="9">
        <v>669567</v>
      </c>
      <c r="D16" s="10">
        <v>0</v>
      </c>
      <c r="E16" s="11">
        <f t="shared" si="0"/>
        <v>0</v>
      </c>
      <c r="F16" s="12">
        <v>0</v>
      </c>
      <c r="G16" s="11">
        <v>0</v>
      </c>
    </row>
    <row r="17" spans="1:7" ht="17.25" customHeight="1" x14ac:dyDescent="0.25">
      <c r="A17" s="7" t="s">
        <v>21</v>
      </c>
      <c r="B17" s="8" t="s">
        <v>22</v>
      </c>
      <c r="C17" s="9">
        <v>1952097.64</v>
      </c>
      <c r="D17" s="10">
        <v>984908.04</v>
      </c>
      <c r="E17" s="11">
        <f t="shared" si="0"/>
        <v>50.453830782767611</v>
      </c>
      <c r="F17" s="19">
        <v>486497.96</v>
      </c>
      <c r="G17" s="11">
        <f t="shared" si="1"/>
        <v>202.44854469687806</v>
      </c>
    </row>
    <row r="18" spans="1:7" ht="20.25" hidden="1" customHeight="1" x14ac:dyDescent="0.25">
      <c r="A18" s="7" t="s">
        <v>37</v>
      </c>
      <c r="B18" s="8" t="s">
        <v>38</v>
      </c>
      <c r="C18" s="18">
        <v>0</v>
      </c>
      <c r="D18" s="18">
        <v>0</v>
      </c>
      <c r="E18" s="11" t="e">
        <f t="shared" si="0"/>
        <v>#DIV/0!</v>
      </c>
      <c r="F18" s="19">
        <v>0</v>
      </c>
      <c r="G18" s="11" t="e">
        <f t="shared" si="1"/>
        <v>#DIV/0!</v>
      </c>
    </row>
    <row r="19" spans="1:7" x14ac:dyDescent="0.25">
      <c r="A19" s="42" t="s">
        <v>53</v>
      </c>
      <c r="B19" s="38"/>
      <c r="C19" s="39">
        <f>SUM(C5:C18)</f>
        <v>10808266.310000001</v>
      </c>
      <c r="D19" s="39">
        <f>SUM(D5:D18)</f>
        <v>4039618.44</v>
      </c>
      <c r="E19" s="40">
        <f t="shared" ref="E19" si="2">D19*100/C19</f>
        <v>37.375267449345444</v>
      </c>
      <c r="F19" s="47">
        <f>SUM(F5:F18)</f>
        <v>3571672.83</v>
      </c>
      <c r="G19" s="40">
        <f t="shared" si="1"/>
        <v>113.10158103142946</v>
      </c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C21" s="32"/>
      <c r="D21" s="32"/>
    </row>
  </sheetData>
  <mergeCells count="3">
    <mergeCell ref="A3:E3"/>
    <mergeCell ref="A1:G1"/>
    <mergeCell ref="A2:G2"/>
  </mergeCells>
  <pageMargins left="0.7" right="0.7" top="0.75" bottom="0.75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G21"/>
  <sheetViews>
    <sheetView view="pageBreakPreview" zoomScaleNormal="100" zoomScaleSheetLayoutView="100" workbookViewId="0">
      <selection activeCell="B22" sqref="B22"/>
    </sheetView>
  </sheetViews>
  <sheetFormatPr defaultColWidth="9.140625" defaultRowHeight="15.75" x14ac:dyDescent="0.25"/>
  <cols>
    <col min="1" max="1" width="15.85546875" style="30" customWidth="1"/>
    <col min="2" max="2" width="84.7109375" style="30" customWidth="1"/>
    <col min="3" max="3" width="17.85546875" style="30" bestFit="1" customWidth="1"/>
    <col min="4" max="4" width="18.85546875" style="30" customWidth="1"/>
    <col min="5" max="5" width="15.140625" style="30" customWidth="1"/>
    <col min="6" max="6" width="18.85546875" style="30" customWidth="1"/>
    <col min="7" max="7" width="18.42578125" style="30" customWidth="1"/>
    <col min="8" max="16384" width="9.140625" style="30"/>
  </cols>
  <sheetData>
    <row r="1" spans="1:7" s="1" customFormat="1" ht="26.25" customHeight="1" x14ac:dyDescent="0.25">
      <c r="A1" s="36" t="str">
        <f>'МР '!A1:G1</f>
        <v>Сведения по исполнению бюджета в разрезе разделов и подразделов классификации расходов на 01.07.2021 и в сравнении с соответствующим периодом прошлого года</v>
      </c>
      <c r="B1" s="36"/>
      <c r="C1" s="36"/>
      <c r="D1" s="36"/>
      <c r="E1" s="36"/>
      <c r="F1" s="36"/>
      <c r="G1" s="36"/>
    </row>
    <row r="2" spans="1:7" s="1" customFormat="1" ht="21" customHeight="1" x14ac:dyDescent="0.25">
      <c r="A2" s="36" t="s">
        <v>95</v>
      </c>
      <c r="B2" s="36"/>
      <c r="C2" s="36"/>
      <c r="D2" s="36"/>
      <c r="E2" s="36"/>
      <c r="F2" s="36"/>
      <c r="G2" s="36"/>
    </row>
    <row r="3" spans="1:7" s="1" customFormat="1" x14ac:dyDescent="0.25">
      <c r="A3" s="35"/>
      <c r="B3" s="35"/>
      <c r="C3" s="35"/>
      <c r="D3" s="35"/>
      <c r="E3" s="35"/>
      <c r="F3" s="2"/>
      <c r="G3" s="3" t="s">
        <v>84</v>
      </c>
    </row>
    <row r="4" spans="1:7" s="1" customFormat="1" ht="47.25" x14ac:dyDescent="0.25">
      <c r="A4" s="22" t="str">
        <f>'МР '!A4</f>
        <v>Код раздела, подраздела</v>
      </c>
      <c r="B4" s="22" t="str">
        <f>'МР '!B4</f>
        <v>Наименование показателя</v>
      </c>
      <c r="C4" s="22" t="str">
        <f>'МР '!C4</f>
        <v>Плановые назначения</v>
      </c>
      <c r="D4" s="22" t="str">
        <f>'МР '!D4</f>
        <v>Исполнено на 01.07.2021</v>
      </c>
      <c r="E4" s="22" t="str">
        <f>'МР '!E4</f>
        <v>% исполнения</v>
      </c>
      <c r="F4" s="22" t="str">
        <f>'МР '!F4</f>
        <v>Исполнено на 01.07.2020</v>
      </c>
      <c r="G4" s="22" t="str">
        <f>'МР '!G4</f>
        <v>% исполнения 01.07.2021 к 01.07.2020</v>
      </c>
    </row>
    <row r="5" spans="1:7" ht="31.5" x14ac:dyDescent="0.25">
      <c r="A5" s="7" t="s">
        <v>59</v>
      </c>
      <c r="B5" s="8" t="s">
        <v>60</v>
      </c>
      <c r="C5" s="9">
        <v>762669</v>
      </c>
      <c r="D5" s="10">
        <v>399452.32</v>
      </c>
      <c r="E5" s="11">
        <f>D5*100/C5</f>
        <v>52.375581018764365</v>
      </c>
      <c r="F5" s="12">
        <v>329763.24</v>
      </c>
      <c r="G5" s="11">
        <f>D5/F5*100</f>
        <v>121.13306504387815</v>
      </c>
    </row>
    <row r="6" spans="1:7" ht="47.25" x14ac:dyDescent="0.25">
      <c r="A6" s="7" t="s">
        <v>0</v>
      </c>
      <c r="B6" s="8" t="s">
        <v>1</v>
      </c>
      <c r="C6" s="9">
        <v>1479189</v>
      </c>
      <c r="D6" s="10">
        <v>678119.84</v>
      </c>
      <c r="E6" s="11">
        <f t="shared" ref="E6:E19" si="0">D6*100/C6</f>
        <v>45.844029397189949</v>
      </c>
      <c r="F6" s="12">
        <v>598650.94999999995</v>
      </c>
      <c r="G6" s="11">
        <f t="shared" ref="G6:G19" si="1">D6/F6*100</f>
        <v>113.27466197122047</v>
      </c>
    </row>
    <row r="7" spans="1:7" ht="31.5" x14ac:dyDescent="0.25">
      <c r="A7" s="7" t="s">
        <v>2</v>
      </c>
      <c r="B7" s="8" t="s">
        <v>3</v>
      </c>
      <c r="C7" s="9">
        <v>634</v>
      </c>
      <c r="D7" s="10">
        <v>634</v>
      </c>
      <c r="E7" s="11">
        <f t="shared" si="0"/>
        <v>100</v>
      </c>
      <c r="F7" s="19">
        <v>674</v>
      </c>
      <c r="G7" s="11">
        <f t="shared" si="1"/>
        <v>94.065281899109792</v>
      </c>
    </row>
    <row r="8" spans="1:7" x14ac:dyDescent="0.25">
      <c r="A8" s="7" t="s">
        <v>61</v>
      </c>
      <c r="B8" s="8" t="s">
        <v>62</v>
      </c>
      <c r="C8" s="9">
        <v>181096</v>
      </c>
      <c r="D8" s="10">
        <v>0</v>
      </c>
      <c r="E8" s="11">
        <f t="shared" si="0"/>
        <v>0</v>
      </c>
      <c r="F8" s="19">
        <v>0</v>
      </c>
      <c r="G8" s="11">
        <v>0</v>
      </c>
    </row>
    <row r="9" spans="1:7" x14ac:dyDescent="0.25">
      <c r="A9" s="7" t="s">
        <v>4</v>
      </c>
      <c r="B9" s="8" t="s">
        <v>5</v>
      </c>
      <c r="C9" s="9">
        <v>1000</v>
      </c>
      <c r="D9" s="10">
        <v>0</v>
      </c>
      <c r="E9" s="11">
        <f t="shared" si="0"/>
        <v>0</v>
      </c>
      <c r="F9" s="19">
        <v>0</v>
      </c>
      <c r="G9" s="11">
        <v>0</v>
      </c>
    </row>
    <row r="10" spans="1:7" x14ac:dyDescent="0.25">
      <c r="A10" s="7" t="s">
        <v>6</v>
      </c>
      <c r="B10" s="8" t="s">
        <v>7</v>
      </c>
      <c r="C10" s="9">
        <v>6975</v>
      </c>
      <c r="D10" s="10">
        <v>4000</v>
      </c>
      <c r="E10" s="11">
        <f t="shared" si="0"/>
        <v>57.347670250896059</v>
      </c>
      <c r="F10" s="12">
        <v>66625</v>
      </c>
      <c r="G10" s="11">
        <f t="shared" si="1"/>
        <v>6.0037523452157595</v>
      </c>
    </row>
    <row r="11" spans="1:7" ht="31.5" x14ac:dyDescent="0.25">
      <c r="A11" s="7" t="s">
        <v>57</v>
      </c>
      <c r="B11" s="8" t="s">
        <v>58</v>
      </c>
      <c r="C11" s="9">
        <v>0</v>
      </c>
      <c r="D11" s="10">
        <v>0</v>
      </c>
      <c r="E11" s="11">
        <v>0</v>
      </c>
      <c r="F11" s="19">
        <v>4500</v>
      </c>
      <c r="G11" s="11">
        <f t="shared" si="1"/>
        <v>0</v>
      </c>
    </row>
    <row r="12" spans="1:7" ht="31.5" x14ac:dyDescent="0.25">
      <c r="A12" s="7" t="s">
        <v>70</v>
      </c>
      <c r="B12" s="8" t="s">
        <v>71</v>
      </c>
      <c r="C12" s="9">
        <v>12000</v>
      </c>
      <c r="D12" s="10">
        <v>4500</v>
      </c>
      <c r="E12" s="11">
        <f t="shared" si="0"/>
        <v>37.5</v>
      </c>
      <c r="F12" s="19">
        <v>0</v>
      </c>
      <c r="G12" s="11">
        <v>0</v>
      </c>
    </row>
    <row r="13" spans="1:7" x14ac:dyDescent="0.25">
      <c r="A13" s="7" t="s">
        <v>8</v>
      </c>
      <c r="B13" s="8" t="s">
        <v>9</v>
      </c>
      <c r="C13" s="9">
        <v>339334</v>
      </c>
      <c r="D13" s="10">
        <v>0</v>
      </c>
      <c r="E13" s="11">
        <f t="shared" si="0"/>
        <v>0</v>
      </c>
      <c r="F13" s="19">
        <v>0</v>
      </c>
      <c r="G13" s="11">
        <v>0</v>
      </c>
    </row>
    <row r="14" spans="1:7" x14ac:dyDescent="0.25">
      <c r="A14" s="7" t="s">
        <v>13</v>
      </c>
      <c r="B14" s="8" t="s">
        <v>14</v>
      </c>
      <c r="C14" s="9">
        <v>99148</v>
      </c>
      <c r="D14" s="10">
        <v>23092.5</v>
      </c>
      <c r="E14" s="11">
        <f t="shared" si="0"/>
        <v>23.290938798563765</v>
      </c>
      <c r="F14" s="19">
        <v>0</v>
      </c>
      <c r="G14" s="11">
        <v>0</v>
      </c>
    </row>
    <row r="15" spans="1:7" ht="20.25" customHeight="1" x14ac:dyDescent="0.25">
      <c r="A15" s="7" t="s">
        <v>19</v>
      </c>
      <c r="B15" s="8" t="s">
        <v>20</v>
      </c>
      <c r="C15" s="9">
        <v>215350</v>
      </c>
      <c r="D15" s="10">
        <v>69123.960000000006</v>
      </c>
      <c r="E15" s="11">
        <f t="shared" si="0"/>
        <v>32.098425818435111</v>
      </c>
      <c r="F15" s="12">
        <v>65828.039999999994</v>
      </c>
      <c r="G15" s="11">
        <f t="shared" si="1"/>
        <v>105.00686333665716</v>
      </c>
    </row>
    <row r="16" spans="1:7" ht="17.25" customHeight="1" x14ac:dyDescent="0.25">
      <c r="A16" s="7" t="s">
        <v>55</v>
      </c>
      <c r="B16" s="8" t="s">
        <v>56</v>
      </c>
      <c r="C16" s="9">
        <v>3000</v>
      </c>
      <c r="D16" s="10">
        <v>0</v>
      </c>
      <c r="E16" s="11">
        <f t="shared" si="0"/>
        <v>0</v>
      </c>
      <c r="F16" s="12">
        <v>3500</v>
      </c>
      <c r="G16" s="11">
        <f t="shared" si="1"/>
        <v>0</v>
      </c>
    </row>
    <row r="17" spans="1:7" x14ac:dyDescent="0.25">
      <c r="A17" s="7" t="s">
        <v>21</v>
      </c>
      <c r="B17" s="8" t="s">
        <v>22</v>
      </c>
      <c r="C17" s="9">
        <v>3426991</v>
      </c>
      <c r="D17" s="10">
        <v>1211922.19</v>
      </c>
      <c r="E17" s="11">
        <f t="shared" si="0"/>
        <v>35.364031886865185</v>
      </c>
      <c r="F17" s="12">
        <v>223527.94</v>
      </c>
      <c r="G17" s="11">
        <f t="shared" si="1"/>
        <v>542.17928640151194</v>
      </c>
    </row>
    <row r="18" spans="1:7" x14ac:dyDescent="0.25">
      <c r="A18" s="7" t="s">
        <v>37</v>
      </c>
      <c r="B18" s="8" t="s">
        <v>38</v>
      </c>
      <c r="C18" s="9">
        <v>300082</v>
      </c>
      <c r="D18" s="10">
        <v>125033.3</v>
      </c>
      <c r="E18" s="11">
        <f t="shared" si="0"/>
        <v>41.666377856719166</v>
      </c>
      <c r="F18" s="12">
        <v>121391.55</v>
      </c>
      <c r="G18" s="11">
        <f t="shared" si="1"/>
        <v>103.00000288323199</v>
      </c>
    </row>
    <row r="19" spans="1:7" x14ac:dyDescent="0.25">
      <c r="A19" s="42" t="s">
        <v>53</v>
      </c>
      <c r="B19" s="38"/>
      <c r="C19" s="39">
        <f>SUM(C5:C18)</f>
        <v>6827468</v>
      </c>
      <c r="D19" s="39">
        <f>SUM(D5:D18)</f>
        <v>2515878.1099999994</v>
      </c>
      <c r="E19" s="40">
        <f t="shared" si="0"/>
        <v>36.849357770699172</v>
      </c>
      <c r="F19" s="47">
        <f>SUM(F5:F18)</f>
        <v>1414460.72</v>
      </c>
      <c r="G19" s="40">
        <f t="shared" si="1"/>
        <v>177.86836173152969</v>
      </c>
    </row>
    <row r="21" spans="1:7" x14ac:dyDescent="0.25">
      <c r="C21" s="32"/>
      <c r="D21" s="32"/>
    </row>
  </sheetData>
  <mergeCells count="3">
    <mergeCell ref="A3:E3"/>
    <mergeCell ref="A1:G1"/>
    <mergeCell ref="A2:G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МР 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  <vt:lpstr>'МР '!LAST_CELL</vt:lpstr>
      <vt:lpstr>'МР 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dc:description>POI HSSF rep:2.42.0.101</dc:description>
  <cp:lastModifiedBy>Sazonenko</cp:lastModifiedBy>
  <cp:lastPrinted>2021-07-06T06:08:33Z</cp:lastPrinted>
  <dcterms:created xsi:type="dcterms:W3CDTF">2017-08-30T15:41:23Z</dcterms:created>
  <dcterms:modified xsi:type="dcterms:W3CDTF">2021-07-06T08:30:09Z</dcterms:modified>
</cp:coreProperties>
</file>