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45" windowWidth="14715" windowHeight="1122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E13" i="2" l="1"/>
  <c r="E12" i="2"/>
  <c r="E12" i="1"/>
  <c r="E13" i="11" l="1"/>
  <c r="E8" i="11" s="1"/>
  <c r="B4" i="11"/>
  <c r="C4" i="11"/>
  <c r="D4" i="11"/>
  <c r="E4" i="11"/>
  <c r="A4" i="11"/>
  <c r="E3" i="11"/>
  <c r="A2" i="11"/>
  <c r="E3" i="10"/>
  <c r="E11" i="10"/>
  <c r="E5" i="10"/>
  <c r="B4" i="10"/>
  <c r="C4" i="10"/>
  <c r="D4" i="10"/>
  <c r="E4" i="10"/>
  <c r="A4" i="10"/>
  <c r="A2" i="10"/>
  <c r="B4" i="9"/>
  <c r="C4" i="9"/>
  <c r="D4" i="9"/>
  <c r="E4" i="9"/>
  <c r="A4" i="9"/>
  <c r="E3" i="9"/>
  <c r="A2" i="9"/>
  <c r="E12" i="8"/>
  <c r="D11" i="8"/>
  <c r="D12" i="8"/>
  <c r="D13" i="8"/>
  <c r="B4" i="8"/>
  <c r="C4" i="8"/>
  <c r="D4" i="8"/>
  <c r="E4" i="8"/>
  <c r="A4" i="8"/>
  <c r="E3" i="8"/>
  <c r="A2" i="8"/>
  <c r="B4" i="7"/>
  <c r="C4" i="7"/>
  <c r="D4" i="7"/>
  <c r="E4" i="7"/>
  <c r="A4" i="7"/>
  <c r="E3" i="7"/>
  <c r="A2" i="7"/>
  <c r="E11" i="6"/>
  <c r="B4" i="6"/>
  <c r="C4" i="6"/>
  <c r="D4" i="6"/>
  <c r="E4" i="6"/>
  <c r="A4" i="6"/>
  <c r="E3" i="6"/>
  <c r="A2" i="6"/>
  <c r="B4" i="5"/>
  <c r="C4" i="5"/>
  <c r="D4" i="5"/>
  <c r="E4" i="5"/>
  <c r="A4" i="5"/>
  <c r="E3" i="5"/>
  <c r="A2" i="5"/>
  <c r="B4" i="3"/>
  <c r="C4" i="3"/>
  <c r="D4" i="3"/>
  <c r="E4" i="3"/>
  <c r="A4" i="3"/>
  <c r="E3" i="3"/>
  <c r="A2" i="3"/>
  <c r="B4" i="2" l="1"/>
  <c r="C4" i="2"/>
  <c r="D4" i="2"/>
  <c r="E4" i="2"/>
  <c r="A4" i="2"/>
  <c r="E3" i="2"/>
  <c r="A2" i="2"/>
  <c r="E17" i="1" l="1"/>
  <c r="E16" i="1"/>
  <c r="E15" i="1"/>
  <c r="E14" i="1"/>
  <c r="E13" i="1" l="1"/>
  <c r="E11" i="1"/>
  <c r="E10" i="1"/>
  <c r="E8" i="1"/>
  <c r="E9" i="1"/>
  <c r="E5" i="1"/>
  <c r="D10" i="1"/>
  <c r="D11" i="1"/>
  <c r="D12" i="1"/>
  <c r="D13" i="1"/>
  <c r="D14" i="1"/>
  <c r="D15" i="1"/>
  <c r="D16" i="1"/>
  <c r="D17" i="1"/>
  <c r="D6" i="1"/>
  <c r="D7" i="1"/>
  <c r="B5" i="11" l="1"/>
  <c r="D10" i="9" l="1"/>
  <c r="D11" i="9"/>
  <c r="D12" i="9"/>
  <c r="D13" i="9"/>
  <c r="D10" i="7"/>
  <c r="D11" i="7"/>
  <c r="D12" i="7"/>
  <c r="D13" i="7"/>
  <c r="D13" i="6"/>
  <c r="D13" i="3"/>
  <c r="D13" i="2"/>
  <c r="C8" i="11" l="1"/>
  <c r="B8" i="2"/>
  <c r="C5" i="1"/>
  <c r="E6" i="1" l="1"/>
  <c r="E7" i="1"/>
  <c r="D11" i="10"/>
  <c r="C8" i="6"/>
  <c r="B8" i="6"/>
  <c r="D14" i="6"/>
  <c r="E14" i="6"/>
  <c r="E10" i="5"/>
  <c r="D10" i="5"/>
  <c r="E13" i="6" l="1"/>
  <c r="E12" i="6"/>
  <c r="D12" i="5"/>
  <c r="E12" i="5"/>
  <c r="D13" i="11" l="1"/>
  <c r="D11" i="6"/>
  <c r="D12" i="2"/>
  <c r="C8" i="9" l="1"/>
  <c r="B8" i="9"/>
  <c r="D9" i="7"/>
  <c r="C8" i="3"/>
  <c r="E13" i="3" s="1"/>
  <c r="B8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B8" i="8"/>
  <c r="B8" i="10"/>
  <c r="D12" i="10"/>
  <c r="D12" i="11" l="1"/>
  <c r="B8" i="11"/>
  <c r="D8" i="11" s="1"/>
  <c r="C5" i="11"/>
  <c r="E7" i="11" s="1"/>
  <c r="D10" i="10"/>
  <c r="D9" i="10"/>
  <c r="C8" i="10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C8" i="8"/>
  <c r="D7" i="8"/>
  <c r="D6" i="8"/>
  <c r="C5" i="8"/>
  <c r="E7" i="8" s="1"/>
  <c r="B5" i="8"/>
  <c r="C8" i="7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C8" i="2"/>
  <c r="D7" i="2"/>
  <c r="D6" i="2"/>
  <c r="C5" i="2"/>
  <c r="E7" i="2" s="1"/>
  <c r="B5" i="2"/>
  <c r="C8" i="1"/>
  <c r="B8" i="1"/>
  <c r="E11" i="7" l="1"/>
  <c r="E10" i="7"/>
  <c r="E13" i="7"/>
  <c r="E12" i="7"/>
  <c r="E11" i="8"/>
  <c r="E6" i="8"/>
  <c r="E5" i="8" s="1"/>
  <c r="E13" i="5"/>
  <c r="E11" i="5"/>
  <c r="E9" i="9"/>
  <c r="E10" i="9"/>
  <c r="E11" i="9"/>
  <c r="E11" i="2"/>
  <c r="E10" i="2"/>
  <c r="E14" i="3"/>
  <c r="E12" i="3"/>
  <c r="E12" i="10"/>
  <c r="E6" i="10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8" i="7" s="1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10" l="1"/>
  <c r="E8" i="9"/>
  <c r="E8" i="8"/>
  <c r="E8" i="6"/>
  <c r="E8" i="3"/>
  <c r="E8" i="2"/>
</calcChain>
</file>

<file path=xl/sharedStrings.xml><?xml version="1.0" encoding="utf-8"?>
<sst xmlns="http://schemas.openxmlformats.org/spreadsheetml/2006/main" count="112" uniqueCount="30">
  <si>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</si>
  <si>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</si>
  <si>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</si>
  <si>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</si>
  <si>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</si>
  <si>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</si>
  <si>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</si>
  <si>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</si>
  <si>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</si>
  <si>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</si>
  <si>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</si>
  <si>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</si>
  <si>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</si>
  <si>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</si>
  <si>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</si>
  <si>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</si>
  <si>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 xml:space="preserve"> на 01.07.2021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</si>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</sst>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5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ex60" xfId="3"/>
    <cellStyle name="ex61" xfId="4"/>
    <cellStyle name="ex6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tabSelected="1"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16</v>
      </c>
      <c r="B2" s="33"/>
      <c r="C2" s="33"/>
      <c r="D2" s="33"/>
      <c r="E2" s="33"/>
    </row>
    <row r="3" spans="1:5" x14ac:dyDescent="0.25">
      <c r="E3" s="2" t="s">
        <v>19</v>
      </c>
    </row>
    <row r="4" spans="1:5" s="4" customFormat="1" ht="79.5" customHeight="1" x14ac:dyDescent="0.25">
      <c r="A4" s="3" t="s">
        <v>27</v>
      </c>
      <c r="B4" s="3" t="s">
        <v>17</v>
      </c>
      <c r="C4" s="3" t="s">
        <v>18</v>
      </c>
      <c r="D4" s="3" t="s">
        <v>2</v>
      </c>
      <c r="E4" s="3" t="s">
        <v>3</v>
      </c>
    </row>
    <row r="5" spans="1:5" s="7" customFormat="1" x14ac:dyDescent="0.25">
      <c r="A5" s="5" t="s">
        <v>4</v>
      </c>
      <c r="B5" s="6">
        <f>SUM(B6:B7)</f>
        <v>633842756.97000003</v>
      </c>
      <c r="C5" s="6">
        <f>SUM(C6:C7)</f>
        <v>371427557.10000002</v>
      </c>
      <c r="D5" s="12">
        <f>C5*100/B5</f>
        <v>58.599321837415864</v>
      </c>
      <c r="E5" s="12">
        <f>SUM(E6:E7)</f>
        <v>100</v>
      </c>
    </row>
    <row r="6" spans="1:5" x14ac:dyDescent="0.25">
      <c r="A6" s="8" t="s">
        <v>0</v>
      </c>
      <c r="B6" s="9">
        <v>259329486.41</v>
      </c>
      <c r="C6" s="9">
        <v>148662695.61000001</v>
      </c>
      <c r="D6" s="13">
        <f>C6*100/B6</f>
        <v>57.325797258150679</v>
      </c>
      <c r="E6" s="13">
        <f>C6*100/C5</f>
        <v>40.024681197786123</v>
      </c>
    </row>
    <row r="7" spans="1:5" x14ac:dyDescent="0.25">
      <c r="A7" s="8" t="s">
        <v>1</v>
      </c>
      <c r="B7" s="9">
        <v>374513270.56</v>
      </c>
      <c r="C7" s="9">
        <v>222764861.49000001</v>
      </c>
      <c r="D7" s="13">
        <f>C7*100/B7</f>
        <v>59.481166356777017</v>
      </c>
      <c r="E7" s="13">
        <f>C7*100/C5</f>
        <v>59.975318802213877</v>
      </c>
    </row>
    <row r="8" spans="1:5" s="7" customFormat="1" x14ac:dyDescent="0.25">
      <c r="A8" s="5" t="s">
        <v>12</v>
      </c>
      <c r="B8" s="6">
        <f>SUM(B9:B17)</f>
        <v>785424342.88999987</v>
      </c>
      <c r="C8" s="6">
        <f>SUM(C9:C17)</f>
        <v>425616358.24000001</v>
      </c>
      <c r="D8" s="12">
        <f t="shared" ref="D8:D17" si="0">C8*100/B8</f>
        <v>54.189351538803571</v>
      </c>
      <c r="E8" s="12">
        <f>SUM(E9:E17)</f>
        <v>99.999999999999986</v>
      </c>
    </row>
    <row r="9" spans="1:5" x14ac:dyDescent="0.25">
      <c r="A9" s="11" t="s">
        <v>5</v>
      </c>
      <c r="B9" s="9">
        <v>98462245.810000002</v>
      </c>
      <c r="C9" s="9">
        <v>40725172.240000002</v>
      </c>
      <c r="D9" s="13">
        <f t="shared" si="0"/>
        <v>41.361205917023554</v>
      </c>
      <c r="E9" s="13">
        <f>C9*100/C8</f>
        <v>9.5685166821138861</v>
      </c>
    </row>
    <row r="10" spans="1:5" ht="31.5" x14ac:dyDescent="0.25">
      <c r="A10" s="11" t="s">
        <v>13</v>
      </c>
      <c r="B10" s="9">
        <v>500</v>
      </c>
      <c r="C10" s="9">
        <v>0</v>
      </c>
      <c r="D10" s="13">
        <f t="shared" si="0"/>
        <v>0</v>
      </c>
      <c r="E10" s="13">
        <f>C10*100/C8</f>
        <v>0</v>
      </c>
    </row>
    <row r="11" spans="1:5" ht="34.5" customHeight="1" x14ac:dyDescent="0.25">
      <c r="A11" s="11" t="s">
        <v>6</v>
      </c>
      <c r="B11" s="9">
        <v>35210276.369999997</v>
      </c>
      <c r="C11" s="9">
        <v>8896014</v>
      </c>
      <c r="D11" s="13">
        <f t="shared" si="0"/>
        <v>25.265391008346693</v>
      </c>
      <c r="E11" s="13">
        <f>C11*100/C8</f>
        <v>2.0901485170322434</v>
      </c>
    </row>
    <row r="12" spans="1:5" ht="16.5" customHeight="1" x14ac:dyDescent="0.25">
      <c r="A12" s="11" t="s">
        <v>7</v>
      </c>
      <c r="B12" s="9">
        <v>6171285.1200000001</v>
      </c>
      <c r="C12" s="9">
        <v>1695263.53</v>
      </c>
      <c r="D12" s="13">
        <f t="shared" si="0"/>
        <v>27.470186469038072</v>
      </c>
      <c r="E12" s="13">
        <f>C12*100/C8</f>
        <v>0.39830788859014227</v>
      </c>
    </row>
    <row r="13" spans="1:5" ht="20.25" customHeight="1" x14ac:dyDescent="0.25">
      <c r="A13" s="11" t="s">
        <v>8</v>
      </c>
      <c r="B13" s="9">
        <v>454522621.77999997</v>
      </c>
      <c r="C13" s="9">
        <v>265675410.71000001</v>
      </c>
      <c r="D13" s="13">
        <f t="shared" si="0"/>
        <v>58.45152649818899</v>
      </c>
      <c r="E13" s="13">
        <f>C13*100/C8</f>
        <v>62.421334510876292</v>
      </c>
    </row>
    <row r="14" spans="1:5" x14ac:dyDescent="0.25">
      <c r="A14" s="11" t="s">
        <v>9</v>
      </c>
      <c r="B14" s="9">
        <v>103768880.06999999</v>
      </c>
      <c r="C14" s="9">
        <v>59172806.850000001</v>
      </c>
      <c r="D14" s="13">
        <f t="shared" si="0"/>
        <v>57.02365372940659</v>
      </c>
      <c r="E14" s="13">
        <f>C14*100/C8</f>
        <v>13.902850702141754</v>
      </c>
    </row>
    <row r="15" spans="1:5" x14ac:dyDescent="0.25">
      <c r="A15" s="11" t="s">
        <v>10</v>
      </c>
      <c r="B15" s="9">
        <v>23155790.030000001</v>
      </c>
      <c r="C15" s="9">
        <v>12348714.189999999</v>
      </c>
      <c r="D15" s="13">
        <f t="shared" si="0"/>
        <v>53.328839888431133</v>
      </c>
      <c r="E15" s="13">
        <f>C15*100/C8</f>
        <v>2.9013720809660954</v>
      </c>
    </row>
    <row r="16" spans="1:5" x14ac:dyDescent="0.25">
      <c r="A16" s="11" t="s">
        <v>11</v>
      </c>
      <c r="B16" s="9">
        <v>33996189.710000001</v>
      </c>
      <c r="C16" s="9">
        <v>21809626.719999999</v>
      </c>
      <c r="D16" s="13">
        <f t="shared" si="0"/>
        <v>64.153150414926301</v>
      </c>
      <c r="E16" s="13">
        <f>C16*100/C8</f>
        <v>5.1242454143883753</v>
      </c>
    </row>
    <row r="17" spans="1:5" ht="47.25" x14ac:dyDescent="0.25">
      <c r="A17" s="11" t="s">
        <v>14</v>
      </c>
      <c r="B17" s="9">
        <v>30136554</v>
      </c>
      <c r="C17" s="9">
        <v>15293350</v>
      </c>
      <c r="D17" s="13">
        <f t="shared" si="0"/>
        <v>50.746843849499186</v>
      </c>
      <c r="E17" s="13">
        <f>C17*100/C8</f>
        <v>3.5932242038912099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workbookViewId="0">
      <selection activeCell="G17" sqref="G17"/>
    </sheetView>
  </sheetViews>
  <sheetFormatPr defaultColWidth="9.140625" defaultRowHeight="15.75" x14ac:dyDescent="0.25"/>
  <cols>
    <col min="1" max="1" width="50.140625" style="17" customWidth="1"/>
    <col min="2" max="2" width="22.42578125" style="17" customWidth="1"/>
    <col min="3" max="3" width="20.42578125" style="17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29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Чиньяворык!E3</f>
        <v>Ед.изм: рубль</v>
      </c>
    </row>
    <row r="4" spans="1:5" s="20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s="23" customFormat="1" x14ac:dyDescent="0.25">
      <c r="A5" s="21" t="s">
        <v>4</v>
      </c>
      <c r="B5" s="22">
        <f>SUM(B6:B7)</f>
        <v>6821696</v>
      </c>
      <c r="C5" s="22">
        <f>SUM(C6:C7)</f>
        <v>2810799.73</v>
      </c>
      <c r="D5" s="22">
        <f t="shared" ref="D5:D9" si="0">C5*100/B5</f>
        <v>41.203825705513701</v>
      </c>
      <c r="E5" s="22">
        <f>SUM(E6:E7)</f>
        <v>100</v>
      </c>
    </row>
    <row r="6" spans="1:5" x14ac:dyDescent="0.25">
      <c r="A6" s="24" t="s">
        <v>0</v>
      </c>
      <c r="B6" s="31">
        <v>159380</v>
      </c>
      <c r="C6" s="31">
        <v>97659.85</v>
      </c>
      <c r="D6" s="26">
        <f t="shared" si="0"/>
        <v>61.274846279332415</v>
      </c>
      <c r="E6" s="26">
        <f>C6*100/C5</f>
        <v>3.4744506681733602</v>
      </c>
    </row>
    <row r="7" spans="1:5" x14ac:dyDescent="0.25">
      <c r="A7" s="24" t="s">
        <v>1</v>
      </c>
      <c r="B7" s="32">
        <v>6662316</v>
      </c>
      <c r="C7" s="32">
        <v>2713139.88</v>
      </c>
      <c r="D7" s="26">
        <f t="shared" si="0"/>
        <v>40.723674469959093</v>
      </c>
      <c r="E7" s="26">
        <f>C7*100/C5</f>
        <v>96.525549331826639</v>
      </c>
    </row>
    <row r="8" spans="1:5" s="23" customFormat="1" x14ac:dyDescent="0.25">
      <c r="A8" s="21" t="s">
        <v>12</v>
      </c>
      <c r="B8" s="22">
        <f>SUM(B9:B13)</f>
        <v>6827468</v>
      </c>
      <c r="C8" s="22">
        <f>SUM(C9:C13)</f>
        <v>2515878.1099999994</v>
      </c>
      <c r="D8" s="22">
        <f t="shared" si="0"/>
        <v>36.849357770699172</v>
      </c>
      <c r="E8" s="22">
        <f>SUM(E9:E13)</f>
        <v>100.00000000000001</v>
      </c>
    </row>
    <row r="9" spans="1:5" x14ac:dyDescent="0.25">
      <c r="A9" s="27" t="s">
        <v>5</v>
      </c>
      <c r="B9" s="25">
        <v>2431563</v>
      </c>
      <c r="C9" s="25">
        <v>1082206.1599999999</v>
      </c>
      <c r="D9" s="26">
        <f t="shared" si="0"/>
        <v>44.506605833367253</v>
      </c>
      <c r="E9" s="26">
        <f>C9*100/C8</f>
        <v>43.015047338680496</v>
      </c>
    </row>
    <row r="10" spans="1:5" ht="31.5" customHeight="1" x14ac:dyDescent="0.25">
      <c r="A10" s="27" t="s">
        <v>13</v>
      </c>
      <c r="B10" s="25">
        <v>12000</v>
      </c>
      <c r="C10" s="25">
        <v>4500</v>
      </c>
      <c r="D10" s="26">
        <f>C10*100/B10</f>
        <v>37.5</v>
      </c>
      <c r="E10" s="26">
        <f>C10*100/C8</f>
        <v>0.17886399114939638</v>
      </c>
    </row>
    <row r="11" spans="1:5" x14ac:dyDescent="0.25">
      <c r="A11" s="27" t="s">
        <v>6</v>
      </c>
      <c r="B11" s="25">
        <v>438482</v>
      </c>
      <c r="C11" s="25">
        <v>23092.5</v>
      </c>
      <c r="D11" s="26">
        <f>C11*100/B11</f>
        <v>5.266464757960418</v>
      </c>
      <c r="E11" s="26">
        <f>C11*100/C8</f>
        <v>0.9178703812483191</v>
      </c>
    </row>
    <row r="12" spans="1:5" x14ac:dyDescent="0.25">
      <c r="A12" s="27" t="s">
        <v>7</v>
      </c>
      <c r="B12" s="25">
        <v>3645341</v>
      </c>
      <c r="C12" s="25">
        <v>1281046.1499999999</v>
      </c>
      <c r="D12" s="26">
        <f t="shared" ref="D12:D13" si="1">C12*100/B12</f>
        <v>35.142011405791663</v>
      </c>
      <c r="E12" s="26">
        <f>C12*100/C8</f>
        <v>50.91845049679295</v>
      </c>
    </row>
    <row r="13" spans="1:5" ht="17.25" customHeight="1" x14ac:dyDescent="0.25">
      <c r="A13" s="27" t="s">
        <v>10</v>
      </c>
      <c r="B13" s="25">
        <v>300082</v>
      </c>
      <c r="C13" s="25">
        <v>125033.3</v>
      </c>
      <c r="D13" s="26">
        <f t="shared" si="1"/>
        <v>41.666377856719166</v>
      </c>
      <c r="E13" s="26">
        <f>C13*100/C8</f>
        <v>4.9697677921288497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E13" sqref="E13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20</v>
      </c>
      <c r="B1" s="33"/>
      <c r="C1" s="33"/>
      <c r="D1" s="33"/>
      <c r="E1" s="33"/>
    </row>
    <row r="2" spans="1:5" x14ac:dyDescent="0.25">
      <c r="A2" s="33" t="str">
        <f>МР!A2</f>
        <v xml:space="preserve"> на 01.07.2021</v>
      </c>
      <c r="B2" s="33"/>
      <c r="C2" s="33"/>
      <c r="D2" s="33"/>
      <c r="E2" s="33"/>
    </row>
    <row r="3" spans="1:5" x14ac:dyDescent="0.25">
      <c r="E3" s="2" t="str">
        <f>МР!E3</f>
        <v>Ед.изм: рубль</v>
      </c>
    </row>
    <row r="4" spans="1:5" s="14" customFormat="1" ht="79.5" customHeight="1" x14ac:dyDescent="0.25">
      <c r="A4" s="3" t="str">
        <f>МР!A4</f>
        <v>Наименование</v>
      </c>
      <c r="B4" s="3" t="str">
        <f>МР!B4</f>
        <v>Бюджетные назначения</v>
      </c>
      <c r="C4" s="3" t="str">
        <f>МР!C4</f>
        <v>Исполнено</v>
      </c>
      <c r="D4" s="3" t="str">
        <f>МР!D4</f>
        <v>% исполнения к годовому плану</v>
      </c>
      <c r="E4" s="3" t="str">
        <f>МР!E4</f>
        <v>Удельный вес к итоговым показателям</v>
      </c>
    </row>
    <row r="5" spans="1:5" x14ac:dyDescent="0.25">
      <c r="A5" s="15" t="s">
        <v>4</v>
      </c>
      <c r="B5" s="6">
        <f>SUM(B6:B7)</f>
        <v>65740392</v>
      </c>
      <c r="C5" s="6">
        <f>SUM(C6:C7)</f>
        <v>32522283.690000001</v>
      </c>
      <c r="D5" s="6">
        <f>C5*100/B5</f>
        <v>49.470778467521157</v>
      </c>
      <c r="E5" s="6">
        <f>SUM(E6:E7)</f>
        <v>100</v>
      </c>
    </row>
    <row r="6" spans="1:5" x14ac:dyDescent="0.25">
      <c r="A6" s="16" t="s">
        <v>0</v>
      </c>
      <c r="B6" s="9">
        <v>36690770</v>
      </c>
      <c r="C6" s="9">
        <v>18163231.550000001</v>
      </c>
      <c r="D6" s="10">
        <f>C6*100/B6</f>
        <v>49.503544215616081</v>
      </c>
      <c r="E6" s="10">
        <f>C6*100/C5</f>
        <v>55.848573621491582</v>
      </c>
    </row>
    <row r="7" spans="1:5" x14ac:dyDescent="0.25">
      <c r="A7" s="16" t="s">
        <v>1</v>
      </c>
      <c r="B7" s="9">
        <v>29049622</v>
      </c>
      <c r="C7" s="9">
        <v>14359052.140000001</v>
      </c>
      <c r="D7" s="10">
        <f>C7*100/B7</f>
        <v>49.429394089878343</v>
      </c>
      <c r="E7" s="10">
        <f>C7*100/C5</f>
        <v>44.151426378508411</v>
      </c>
    </row>
    <row r="8" spans="1:5" x14ac:dyDescent="0.25">
      <c r="A8" s="15" t="s">
        <v>12</v>
      </c>
      <c r="B8" s="6">
        <f>SUM(B9:B13)</f>
        <v>68289288.840000004</v>
      </c>
      <c r="C8" s="6">
        <f>SUM(C9:C13)</f>
        <v>31019721.440000001</v>
      </c>
      <c r="D8" s="6">
        <f>C8*100/B8</f>
        <v>45.423992498557695</v>
      </c>
      <c r="E8" s="6">
        <f>SUM(E9:E13)</f>
        <v>99.999999999999986</v>
      </c>
    </row>
    <row r="9" spans="1:5" x14ac:dyDescent="0.25">
      <c r="A9" s="11" t="s">
        <v>5</v>
      </c>
      <c r="B9" s="9">
        <v>14253804.630000001</v>
      </c>
      <c r="C9" s="9">
        <v>5533198.6500000004</v>
      </c>
      <c r="D9" s="10">
        <f>C9*100/B9</f>
        <v>38.819099837767311</v>
      </c>
      <c r="E9" s="10">
        <f>C9*100/C8</f>
        <v>17.837680008515253</v>
      </c>
    </row>
    <row r="10" spans="1:5" x14ac:dyDescent="0.25">
      <c r="A10" s="11" t="s">
        <v>6</v>
      </c>
      <c r="B10" s="9">
        <v>23413730.210000001</v>
      </c>
      <c r="C10" s="9">
        <v>8157015.6600000001</v>
      </c>
      <c r="D10" s="10">
        <f>C10*100/B9</f>
        <v>57.22693604788099</v>
      </c>
      <c r="E10" s="10">
        <f>C10*100/C8</f>
        <v>26.296224728444884</v>
      </c>
    </row>
    <row r="11" spans="1:5" ht="19.5" customHeight="1" x14ac:dyDescent="0.25">
      <c r="A11" s="11" t="s">
        <v>7</v>
      </c>
      <c r="B11" s="9">
        <v>21857081</v>
      </c>
      <c r="C11" s="9">
        <v>8826327.3800000008</v>
      </c>
      <c r="D11" s="10">
        <f>C11*100/B9</f>
        <v>61.922606694238105</v>
      </c>
      <c r="E11" s="10">
        <f>C11*100/C8</f>
        <v>28.453922118779673</v>
      </c>
    </row>
    <row r="12" spans="1:5" ht="15" customHeight="1" x14ac:dyDescent="0.25">
      <c r="A12" s="11" t="s">
        <v>10</v>
      </c>
      <c r="B12" s="9">
        <v>448273</v>
      </c>
      <c r="C12" s="9">
        <v>186779.75</v>
      </c>
      <c r="D12" s="10">
        <f>C12*100/B10</f>
        <v>0.79773597937942586</v>
      </c>
      <c r="E12" s="10">
        <f>C12*100/C8</f>
        <v>0.60213226079827742</v>
      </c>
    </row>
    <row r="13" spans="1:5" x14ac:dyDescent="0.25">
      <c r="A13" s="11" t="s">
        <v>11</v>
      </c>
      <c r="B13" s="9">
        <v>8316400</v>
      </c>
      <c r="C13" s="9">
        <v>8316400</v>
      </c>
      <c r="D13" s="10">
        <f>C13*100/B11</f>
        <v>38.048996570036046</v>
      </c>
      <c r="E13" s="10">
        <f>C13*100/C8</f>
        <v>26.810040883461909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E8" sqref="E8"/>
    </sheetView>
  </sheetViews>
  <sheetFormatPr defaultColWidth="9.140625" defaultRowHeight="15.75" x14ac:dyDescent="0.25"/>
  <cols>
    <col min="1" max="1" width="50.140625" style="17" customWidth="1"/>
    <col min="2" max="3" width="21" style="17" bestFit="1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21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Емва!E3</f>
        <v>Ед.изм: рубль</v>
      </c>
    </row>
    <row r="4" spans="1:5" s="20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s="23" customFormat="1" x14ac:dyDescent="0.25">
      <c r="A5" s="21" t="s">
        <v>4</v>
      </c>
      <c r="B5" s="22">
        <f>SUM(B6:B7)</f>
        <v>23490291</v>
      </c>
      <c r="C5" s="22">
        <f>SUM(C6:C7)</f>
        <v>12132300.050000001</v>
      </c>
      <c r="D5" s="22">
        <f>C5*100/B5</f>
        <v>51.64814710043396</v>
      </c>
      <c r="E5" s="22">
        <v>100</v>
      </c>
    </row>
    <row r="6" spans="1:5" x14ac:dyDescent="0.25">
      <c r="A6" s="24" t="s">
        <v>0</v>
      </c>
      <c r="B6" s="25">
        <v>21223680</v>
      </c>
      <c r="C6" s="25">
        <v>11885581.710000001</v>
      </c>
      <c r="D6" s="26">
        <f>C6*100/B6</f>
        <v>56.00151203749774</v>
      </c>
      <c r="E6" s="26">
        <f>C6*100/C5</f>
        <v>97.966433907971137</v>
      </c>
    </row>
    <row r="7" spans="1:5" x14ac:dyDescent="0.25">
      <c r="A7" s="24" t="s">
        <v>1</v>
      </c>
      <c r="B7" s="25">
        <v>2266611</v>
      </c>
      <c r="C7" s="25">
        <v>246718.34</v>
      </c>
      <c r="D7" s="26">
        <f>C7*100/B7</f>
        <v>10.884899967396258</v>
      </c>
      <c r="E7" s="26">
        <f>C7*100/C5</f>
        <v>2.0335660920288565</v>
      </c>
    </row>
    <row r="8" spans="1:5" s="23" customFormat="1" x14ac:dyDescent="0.25">
      <c r="A8" s="21" t="s">
        <v>12</v>
      </c>
      <c r="B8" s="22">
        <f>SUM(B9:B14)</f>
        <v>29385939.309999999</v>
      </c>
      <c r="C8" s="22">
        <f>SUM(C9:C14)</f>
        <v>13429284.050000001</v>
      </c>
      <c r="D8" s="22">
        <f>C8*100/B8</f>
        <v>45.699693000557012</v>
      </c>
      <c r="E8" s="22">
        <f>SUM(E9:E14)</f>
        <v>100</v>
      </c>
    </row>
    <row r="9" spans="1:5" x14ac:dyDescent="0.25">
      <c r="A9" s="27" t="s">
        <v>5</v>
      </c>
      <c r="B9" s="25">
        <v>8491986.1999999993</v>
      </c>
      <c r="C9" s="25">
        <v>2758197.23</v>
      </c>
      <c r="D9" s="26">
        <f>C9*100/B9</f>
        <v>32.480001321716706</v>
      </c>
      <c r="E9" s="26">
        <f>C9*100/C8</f>
        <v>20.538676669066358</v>
      </c>
    </row>
    <row r="10" spans="1:5" ht="31.5" customHeight="1" x14ac:dyDescent="0.25">
      <c r="A10" s="27" t="s">
        <v>13</v>
      </c>
      <c r="B10" s="25">
        <v>151664</v>
      </c>
      <c r="C10" s="25">
        <v>44650</v>
      </c>
      <c r="D10" s="26">
        <f t="shared" ref="D10:D11" si="0">C10*100/B10</f>
        <v>29.440078067306679</v>
      </c>
      <c r="E10" s="26">
        <f>C10*100/C8</f>
        <v>0.33248235597488907</v>
      </c>
    </row>
    <row r="11" spans="1:5" x14ac:dyDescent="0.25">
      <c r="A11" s="27" t="s">
        <v>6</v>
      </c>
      <c r="B11" s="25">
        <v>1832347</v>
      </c>
      <c r="C11" s="25">
        <v>325000</v>
      </c>
      <c r="D11" s="26">
        <f t="shared" si="0"/>
        <v>17.736815133814719</v>
      </c>
      <c r="E11" s="26">
        <f>C11*100/C8</f>
        <v>2.4200843380031118</v>
      </c>
    </row>
    <row r="12" spans="1:5" x14ac:dyDescent="0.25">
      <c r="A12" s="27" t="s">
        <v>7</v>
      </c>
      <c r="B12" s="25">
        <v>10327578.109999999</v>
      </c>
      <c r="C12" s="25">
        <v>4839565.7</v>
      </c>
      <c r="D12" s="26">
        <f t="shared" ref="D12:D14" si="1">C12*100/B12</f>
        <v>46.860606121331969</v>
      </c>
      <c r="E12" s="26">
        <f>C12*100/C8</f>
        <v>36.037406625560202</v>
      </c>
    </row>
    <row r="13" spans="1:5" x14ac:dyDescent="0.25">
      <c r="A13" s="27" t="s">
        <v>10</v>
      </c>
      <c r="B13" s="25">
        <v>158750</v>
      </c>
      <c r="C13" s="25">
        <v>71871.12</v>
      </c>
      <c r="D13" s="26">
        <f t="shared" si="1"/>
        <v>45.273146456692913</v>
      </c>
      <c r="E13" s="26">
        <f>C13*100/C8</f>
        <v>0.53518206728228368</v>
      </c>
    </row>
    <row r="14" spans="1:5" x14ac:dyDescent="0.25">
      <c r="A14" s="27" t="s">
        <v>11</v>
      </c>
      <c r="B14" s="25">
        <v>8423614</v>
      </c>
      <c r="C14" s="25">
        <v>5390000</v>
      </c>
      <c r="D14" s="26">
        <f t="shared" si="1"/>
        <v>63.98678761871092</v>
      </c>
      <c r="E14" s="26">
        <f>C14*100/C8</f>
        <v>40.136167944113147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="120" zoomScaleNormal="120" zoomScaleSheetLayoutView="120" workbookViewId="0">
      <selection activeCell="E16" sqref="E16"/>
    </sheetView>
  </sheetViews>
  <sheetFormatPr defaultColWidth="9.140625" defaultRowHeight="15.75" x14ac:dyDescent="0.25"/>
  <cols>
    <col min="1" max="1" width="50.140625" style="17" customWidth="1"/>
    <col min="2" max="3" width="21" style="17" bestFit="1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22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Синдор!E3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2">
        <f>SUM(B6:B7)</f>
        <v>9227982</v>
      </c>
      <c r="C5" s="22">
        <f>SUM(C6:C7)</f>
        <v>3274686.54</v>
      </c>
      <c r="D5" s="22">
        <f t="shared" ref="D5:D10" si="0">C5*100/B5</f>
        <v>35.486485994446021</v>
      </c>
      <c r="E5" s="22">
        <v>100</v>
      </c>
    </row>
    <row r="6" spans="1:5" x14ac:dyDescent="0.25">
      <c r="A6" s="24" t="s">
        <v>0</v>
      </c>
      <c r="B6" s="25">
        <v>152264</v>
      </c>
      <c r="C6" s="25">
        <v>96710.09</v>
      </c>
      <c r="D6" s="26">
        <f t="shared" si="0"/>
        <v>63.514744128618716</v>
      </c>
      <c r="E6" s="26">
        <f>C6*100/C5</f>
        <v>2.953262512875507</v>
      </c>
    </row>
    <row r="7" spans="1:5" x14ac:dyDescent="0.25">
      <c r="A7" s="24" t="s">
        <v>1</v>
      </c>
      <c r="B7" s="25">
        <v>9075718</v>
      </c>
      <c r="C7" s="25">
        <v>3177976.45</v>
      </c>
      <c r="D7" s="26">
        <f t="shared" si="0"/>
        <v>35.016253810442322</v>
      </c>
      <c r="E7" s="26">
        <f>C7*100/C5</f>
        <v>97.046737487124489</v>
      </c>
    </row>
    <row r="8" spans="1:5" x14ac:dyDescent="0.25">
      <c r="A8" s="21" t="s">
        <v>12</v>
      </c>
      <c r="B8" s="22">
        <f>SUM(B9:B13)</f>
        <v>9284443.7800000012</v>
      </c>
      <c r="C8" s="22">
        <f>SUM(C9:C13)</f>
        <v>2717749.25</v>
      </c>
      <c r="D8" s="22">
        <f t="shared" si="0"/>
        <v>29.272073959394472</v>
      </c>
      <c r="E8" s="22">
        <v>100</v>
      </c>
    </row>
    <row r="9" spans="1:5" x14ac:dyDescent="0.25">
      <c r="A9" s="27" t="s">
        <v>5</v>
      </c>
      <c r="B9" s="25">
        <v>3385581</v>
      </c>
      <c r="C9" s="25">
        <v>1205028.3400000001</v>
      </c>
      <c r="D9" s="26">
        <f t="shared" si="0"/>
        <v>35.592955537026</v>
      </c>
      <c r="E9" s="26">
        <f>C9*100/C8</f>
        <v>44.339202374906371</v>
      </c>
    </row>
    <row r="10" spans="1:5" ht="30.75" customHeight="1" x14ac:dyDescent="0.25">
      <c r="A10" s="27" t="s">
        <v>13</v>
      </c>
      <c r="B10" s="25">
        <v>10800</v>
      </c>
      <c r="C10" s="25">
        <v>4250</v>
      </c>
      <c r="D10" s="26">
        <f t="shared" si="0"/>
        <v>39.351851851851855</v>
      </c>
      <c r="E10" s="26">
        <f>C10*100/C9</f>
        <v>0.35268880066339348</v>
      </c>
    </row>
    <row r="11" spans="1:5" x14ac:dyDescent="0.25">
      <c r="A11" s="27" t="s">
        <v>7</v>
      </c>
      <c r="B11" s="25">
        <v>5139549.78</v>
      </c>
      <c r="C11" s="25">
        <v>1055139.71</v>
      </c>
      <c r="D11" s="26">
        <f t="shared" ref="D11:D13" si="1">C11*100/B11</f>
        <v>20.529808157632047</v>
      </c>
      <c r="E11" s="26">
        <f>C11*100/C8</f>
        <v>38.824027271831646</v>
      </c>
    </row>
    <row r="12" spans="1:5" x14ac:dyDescent="0.25">
      <c r="A12" s="27" t="s">
        <v>10</v>
      </c>
      <c r="B12" s="25">
        <v>78363</v>
      </c>
      <c r="C12" s="25">
        <v>39181.199999999997</v>
      </c>
      <c r="D12" s="26">
        <f t="shared" ref="D12" si="2">C12*100/B12</f>
        <v>49.999617166264684</v>
      </c>
      <c r="E12" s="26">
        <f>C12*100/C9</f>
        <v>3.2514753968358945</v>
      </c>
    </row>
    <row r="13" spans="1:5" x14ac:dyDescent="0.25">
      <c r="A13" s="27" t="s">
        <v>11</v>
      </c>
      <c r="B13" s="25">
        <v>670150</v>
      </c>
      <c r="C13" s="25">
        <v>414150</v>
      </c>
      <c r="D13" s="26">
        <f t="shared" si="1"/>
        <v>61.79959710512572</v>
      </c>
      <c r="E13" s="26">
        <f>C13*100/C8</f>
        <v>15.238712695808857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E8" sqref="E8"/>
    </sheetView>
  </sheetViews>
  <sheetFormatPr defaultColWidth="9.140625" defaultRowHeight="15.75" x14ac:dyDescent="0.25"/>
  <cols>
    <col min="1" max="1" width="50.140625" style="17" customWidth="1"/>
    <col min="2" max="3" width="20.5703125" style="17" customWidth="1"/>
    <col min="4" max="4" width="16.5703125" style="17" customWidth="1"/>
    <col min="5" max="5" width="16.140625" style="17" customWidth="1"/>
    <col min="6" max="16384" width="9.140625" style="17"/>
  </cols>
  <sheetData>
    <row r="1" spans="1:5" ht="21" customHeight="1" x14ac:dyDescent="0.25">
      <c r="A1" s="34" t="s">
        <v>23</v>
      </c>
      <c r="B1" s="34"/>
      <c r="C1" s="34"/>
      <c r="D1" s="34"/>
      <c r="E1" s="34"/>
    </row>
    <row r="2" spans="1:5" ht="14.25" customHeight="1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МР!E3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2">
        <f>SUM(B6:B7)</f>
        <v>6653284.9900000002</v>
      </c>
      <c r="C5" s="22">
        <f>SUM(C6:C7)</f>
        <v>2355452.42</v>
      </c>
      <c r="D5" s="22">
        <f>C5*100/B5</f>
        <v>35.402848721199902</v>
      </c>
      <c r="E5" s="22">
        <f>SUM(E6:E7)</f>
        <v>100.00000000000001</v>
      </c>
    </row>
    <row r="6" spans="1:5" x14ac:dyDescent="0.25">
      <c r="A6" s="24" t="s">
        <v>0</v>
      </c>
      <c r="B6" s="25">
        <v>19500</v>
      </c>
      <c r="C6" s="25">
        <v>9625.15</v>
      </c>
      <c r="D6" s="26">
        <f>C6*100/B6</f>
        <v>49.359743589743587</v>
      </c>
      <c r="E6" s="26">
        <f>C6*100/C5</f>
        <v>0.4086327500514742</v>
      </c>
    </row>
    <row r="7" spans="1:5" x14ac:dyDescent="0.25">
      <c r="A7" s="24" t="s">
        <v>1</v>
      </c>
      <c r="B7" s="25">
        <v>6633784.9900000002</v>
      </c>
      <c r="C7" s="25">
        <v>2345827.27</v>
      </c>
      <c r="D7" s="26">
        <f>C7*100/B7</f>
        <v>35.361822451830776</v>
      </c>
      <c r="E7" s="26">
        <f>C7*100/C5</f>
        <v>99.591367249948533</v>
      </c>
    </row>
    <row r="8" spans="1:5" x14ac:dyDescent="0.25">
      <c r="A8" s="21" t="s">
        <v>12</v>
      </c>
      <c r="B8" s="22">
        <f>SUM(B9:B14)</f>
        <v>6654067.9900000002</v>
      </c>
      <c r="C8" s="22">
        <f>SUM(C9:C14)</f>
        <v>2347551.5300000003</v>
      </c>
      <c r="D8" s="22">
        <f>C8*100/B8</f>
        <v>35.279945043062298</v>
      </c>
      <c r="E8" s="22">
        <f>SUM(E9:E13)</f>
        <v>99.999999999999986</v>
      </c>
    </row>
    <row r="9" spans="1:5" x14ac:dyDescent="0.25">
      <c r="A9" s="27" t="s">
        <v>5</v>
      </c>
      <c r="B9" s="25">
        <v>2070664</v>
      </c>
      <c r="C9" s="25">
        <v>786623.64</v>
      </c>
      <c r="D9" s="26">
        <f>C9*100/B9</f>
        <v>37.988956199557244</v>
      </c>
      <c r="E9" s="26">
        <f>C9*100/C8</f>
        <v>33.508258709021817</v>
      </c>
    </row>
    <row r="10" spans="1:5" ht="31.5" customHeight="1" x14ac:dyDescent="0.25">
      <c r="A10" s="27" t="s">
        <v>13</v>
      </c>
      <c r="B10" s="25">
        <v>17420</v>
      </c>
      <c r="C10" s="25">
        <v>0</v>
      </c>
      <c r="D10" s="26">
        <f t="shared" ref="D10:D13" si="0">C10*100/B10</f>
        <v>0</v>
      </c>
      <c r="E10" s="26">
        <f>C10*100/C8</f>
        <v>0</v>
      </c>
    </row>
    <row r="11" spans="1:5" x14ac:dyDescent="0.25">
      <c r="A11" s="27" t="s">
        <v>6</v>
      </c>
      <c r="B11" s="25">
        <v>57580</v>
      </c>
      <c r="C11" s="25">
        <v>13998</v>
      </c>
      <c r="D11" s="26">
        <f t="shared" si="0"/>
        <v>24.31052448766933</v>
      </c>
      <c r="E11" s="26">
        <f>C11*100/C8</f>
        <v>0.59628084074473964</v>
      </c>
    </row>
    <row r="12" spans="1:5" x14ac:dyDescent="0.25">
      <c r="A12" s="27" t="s">
        <v>7</v>
      </c>
      <c r="B12" s="25">
        <v>4170472.99</v>
      </c>
      <c r="C12" s="25">
        <v>1406125.54</v>
      </c>
      <c r="D12" s="26">
        <f t="shared" si="0"/>
        <v>33.716212606378733</v>
      </c>
      <c r="E12" s="26">
        <f>C12*100/C8</f>
        <v>59.897536732665451</v>
      </c>
    </row>
    <row r="13" spans="1:5" x14ac:dyDescent="0.25">
      <c r="A13" s="27" t="s">
        <v>10</v>
      </c>
      <c r="B13" s="25">
        <v>337931</v>
      </c>
      <c r="C13" s="25">
        <v>140804.35</v>
      </c>
      <c r="D13" s="26">
        <f t="shared" si="0"/>
        <v>41.666597619040573</v>
      </c>
      <c r="E13" s="26">
        <f>C13*100/C8</f>
        <v>5.9979237175679794</v>
      </c>
    </row>
    <row r="14" spans="1:5" hidden="1" x14ac:dyDescent="0.25">
      <c r="A14" s="27" t="s">
        <v>11</v>
      </c>
      <c r="B14" s="25"/>
      <c r="C14" s="25"/>
      <c r="D14" s="26" t="e">
        <f t="shared" ref="D14" si="1">C14*100/B14</f>
        <v>#DIV/0!</v>
      </c>
      <c r="E14" s="26">
        <f>C14*100/C9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D21" sqref="D21"/>
    </sheetView>
  </sheetViews>
  <sheetFormatPr defaultColWidth="9.140625" defaultRowHeight="15.75" x14ac:dyDescent="0.25"/>
  <cols>
    <col min="1" max="1" width="50.140625" style="17" customWidth="1"/>
    <col min="2" max="3" width="21" style="17" bestFit="1" customWidth="1"/>
    <col min="4" max="4" width="17.42578125" style="17" customWidth="1"/>
    <col min="5" max="5" width="17.140625" style="17" customWidth="1"/>
    <col min="6" max="16384" width="9.140625" style="17"/>
  </cols>
  <sheetData>
    <row r="1" spans="1:5" ht="23.25" customHeight="1" x14ac:dyDescent="0.25">
      <c r="A1" s="34" t="s">
        <v>24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Мещура!E3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9">
        <f>SUM(B6:B7)</f>
        <v>6069536</v>
      </c>
      <c r="C5" s="29">
        <f>SUM(C6:C7)</f>
        <v>917987.65</v>
      </c>
      <c r="D5" s="29">
        <f>C5*100/B5</f>
        <v>15.124511165268647</v>
      </c>
      <c r="E5" s="29">
        <f>SUM(E6:E7)</f>
        <v>100</v>
      </c>
    </row>
    <row r="6" spans="1:5" x14ac:dyDescent="0.25">
      <c r="A6" s="24" t="s">
        <v>0</v>
      </c>
      <c r="B6" s="25">
        <v>482000</v>
      </c>
      <c r="C6" s="25">
        <v>207554.11</v>
      </c>
      <c r="D6" s="30">
        <f>C6*100/B6</f>
        <v>43.061018672199168</v>
      </c>
      <c r="E6" s="30">
        <f>C6*100/C5</f>
        <v>22.609684345971321</v>
      </c>
    </row>
    <row r="7" spans="1:5" x14ac:dyDescent="0.25">
      <c r="A7" s="24" t="s">
        <v>1</v>
      </c>
      <c r="B7" s="25">
        <v>5587536</v>
      </c>
      <c r="C7" s="25">
        <v>710433.54</v>
      </c>
      <c r="D7" s="30">
        <f>C7*100/B7</f>
        <v>12.714612308538147</v>
      </c>
      <c r="E7" s="30">
        <f>C7*100/C5</f>
        <v>77.390315654028683</v>
      </c>
    </row>
    <row r="8" spans="1:5" x14ac:dyDescent="0.25">
      <c r="A8" s="21" t="s">
        <v>12</v>
      </c>
      <c r="B8" s="29">
        <f>SUM(B9:B13)</f>
        <v>6093251.9699999997</v>
      </c>
      <c r="C8" s="29">
        <f>SUM(C9:C13)</f>
        <v>2694533.39</v>
      </c>
      <c r="D8" s="29">
        <f>C8*100/B8</f>
        <v>44.221597978657037</v>
      </c>
      <c r="E8" s="29">
        <f>SUM(E9:E13)</f>
        <v>100</v>
      </c>
    </row>
    <row r="9" spans="1:5" x14ac:dyDescent="0.25">
      <c r="A9" s="27" t="s">
        <v>5</v>
      </c>
      <c r="B9" s="25">
        <v>3310043.61</v>
      </c>
      <c r="C9" s="25">
        <v>1208051.29</v>
      </c>
      <c r="D9" s="30">
        <f>C9*100/B9</f>
        <v>36.496536974629166</v>
      </c>
      <c r="E9" s="30">
        <f>C9*100/C8</f>
        <v>44.833413253787882</v>
      </c>
    </row>
    <row r="10" spans="1:5" ht="32.25" customHeight="1" x14ac:dyDescent="0.25">
      <c r="A10" s="27" t="s">
        <v>13</v>
      </c>
      <c r="B10" s="25">
        <v>17500</v>
      </c>
      <c r="C10" s="25">
        <v>5400</v>
      </c>
      <c r="D10" s="30">
        <f t="shared" ref="D10:D13" si="0">C10*100/B10</f>
        <v>30.857142857142858</v>
      </c>
      <c r="E10" s="30">
        <f>C10*100/C8</f>
        <v>0.20040575559540569</v>
      </c>
    </row>
    <row r="11" spans="1:5" x14ac:dyDescent="0.25">
      <c r="A11" s="27" t="s">
        <v>7</v>
      </c>
      <c r="B11" s="25">
        <v>1172293.3600000001</v>
      </c>
      <c r="C11" s="25">
        <v>729524.62</v>
      </c>
      <c r="D11" s="30">
        <f t="shared" si="0"/>
        <v>62.230551233353395</v>
      </c>
      <c r="E11" s="30">
        <f>C11*100/C8</f>
        <v>27.074246795657633</v>
      </c>
    </row>
    <row r="12" spans="1:5" ht="17.25" customHeight="1" x14ac:dyDescent="0.25">
      <c r="A12" s="27" t="s">
        <v>9</v>
      </c>
      <c r="B12" s="25">
        <v>1350300</v>
      </c>
      <c r="C12" s="25">
        <v>630000</v>
      </c>
      <c r="D12" s="30">
        <f t="shared" si="0"/>
        <v>46.65629860031104</v>
      </c>
      <c r="E12" s="30">
        <f>C12*100/C8</f>
        <v>23.380671486130666</v>
      </c>
    </row>
    <row r="13" spans="1:5" hidden="1" x14ac:dyDescent="0.25">
      <c r="A13" s="27" t="s">
        <v>10</v>
      </c>
      <c r="B13" s="25">
        <v>243115</v>
      </c>
      <c r="C13" s="25">
        <v>121557.48</v>
      </c>
      <c r="D13" s="30">
        <f t="shared" si="0"/>
        <v>49.999991773440556</v>
      </c>
      <c r="E13" s="30">
        <f>C13*100/C8</f>
        <v>4.5112627088284105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F18" sqref="F18"/>
    </sheetView>
  </sheetViews>
  <sheetFormatPr defaultColWidth="9.140625" defaultRowHeight="15.75" x14ac:dyDescent="0.25"/>
  <cols>
    <col min="1" max="1" width="50.140625" style="17" customWidth="1"/>
    <col min="2" max="3" width="21" style="17" bestFit="1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25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Серёгово!E3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2">
        <f>SUM(B6:B7)</f>
        <v>7792548</v>
      </c>
      <c r="C5" s="22">
        <f>SUM(C6:C7)</f>
        <v>3404217.29</v>
      </c>
      <c r="D5" s="22">
        <f>C5*100/B5</f>
        <v>43.685547910644885</v>
      </c>
      <c r="E5" s="22">
        <f>SUM(E6:E7)</f>
        <v>100</v>
      </c>
    </row>
    <row r="6" spans="1:5" x14ac:dyDescent="0.25">
      <c r="A6" s="24" t="s">
        <v>0</v>
      </c>
      <c r="B6" s="25">
        <v>283200</v>
      </c>
      <c r="C6" s="25">
        <v>113593.68</v>
      </c>
      <c r="D6" s="26">
        <f>C6*100/B6</f>
        <v>40.110762711864403</v>
      </c>
      <c r="E6" s="26">
        <f>C6*100/C5</f>
        <v>3.3368516261780692</v>
      </c>
    </row>
    <row r="7" spans="1:5" x14ac:dyDescent="0.25">
      <c r="A7" s="24" t="s">
        <v>1</v>
      </c>
      <c r="B7" s="25">
        <v>7509348</v>
      </c>
      <c r="C7" s="25">
        <v>3290623.61</v>
      </c>
      <c r="D7" s="26">
        <f>C7*100/B7</f>
        <v>43.820363765269633</v>
      </c>
      <c r="E7" s="26">
        <f>C7*100/C5</f>
        <v>96.663148373821926</v>
      </c>
    </row>
    <row r="8" spans="1:5" x14ac:dyDescent="0.25">
      <c r="A8" s="21" t="s">
        <v>12</v>
      </c>
      <c r="B8" s="22">
        <f>SUM(B9:B13)</f>
        <v>7813466.6399999997</v>
      </c>
      <c r="C8" s="22">
        <f>SUM(C9:C13)</f>
        <v>3060661.06</v>
      </c>
      <c r="D8" s="22">
        <f>C8*100/B8</f>
        <v>39.171614867226211</v>
      </c>
      <c r="E8" s="22">
        <f>SUM(E9:E13)</f>
        <v>99.999999999999986</v>
      </c>
    </row>
    <row r="9" spans="1:5" x14ac:dyDescent="0.25">
      <c r="A9" s="27" t="s">
        <v>5</v>
      </c>
      <c r="B9" s="25">
        <v>4465042</v>
      </c>
      <c r="C9" s="25">
        <v>1808925.12</v>
      </c>
      <c r="D9" s="26">
        <f>C9*100/B9</f>
        <v>40.513059451624422</v>
      </c>
      <c r="E9" s="26">
        <f>C9*100/C8</f>
        <v>59.102431943248234</v>
      </c>
    </row>
    <row r="10" spans="1:5" ht="30.75" customHeight="1" x14ac:dyDescent="0.25">
      <c r="A10" s="27" t="s">
        <v>13</v>
      </c>
      <c r="B10" s="25">
        <v>17800</v>
      </c>
      <c r="C10" s="25">
        <v>7400</v>
      </c>
      <c r="D10" s="26">
        <f t="shared" ref="D10:D13" si="0">C10*100/B10</f>
        <v>41.573033707865171</v>
      </c>
      <c r="E10" s="26">
        <f>C10*100/C8</f>
        <v>0.24177783344621634</v>
      </c>
    </row>
    <row r="11" spans="1:5" ht="18.75" customHeight="1" x14ac:dyDescent="0.25">
      <c r="A11" s="27" t="s">
        <v>6</v>
      </c>
      <c r="B11" s="25">
        <v>669317</v>
      </c>
      <c r="C11" s="25">
        <v>0</v>
      </c>
      <c r="D11" s="26">
        <f t="shared" si="0"/>
        <v>0</v>
      </c>
      <c r="E11" s="26">
        <f>C11*100/C8</f>
        <v>0</v>
      </c>
    </row>
    <row r="12" spans="1:5" x14ac:dyDescent="0.25">
      <c r="A12" s="27" t="s">
        <v>7</v>
      </c>
      <c r="B12" s="25">
        <v>1741192.64</v>
      </c>
      <c r="C12" s="25">
        <v>784278.86</v>
      </c>
      <c r="D12" s="26">
        <f t="shared" si="0"/>
        <v>45.042624347412819</v>
      </c>
      <c r="E12" s="26">
        <f>C12*100/C8</f>
        <v>25.624492376820058</v>
      </c>
    </row>
    <row r="13" spans="1:5" ht="19.5" customHeight="1" x14ac:dyDescent="0.25">
      <c r="A13" s="27" t="s">
        <v>10</v>
      </c>
      <c r="B13" s="25">
        <v>920115</v>
      </c>
      <c r="C13" s="25">
        <v>460057.08</v>
      </c>
      <c r="D13" s="26">
        <f t="shared" si="0"/>
        <v>49.999954353531898</v>
      </c>
      <c r="E13" s="26">
        <f>C13*100/C8</f>
        <v>15.03129784648549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C21" sqref="C21"/>
    </sheetView>
  </sheetViews>
  <sheetFormatPr defaultColWidth="9.140625" defaultRowHeight="15.75" x14ac:dyDescent="0.25"/>
  <cols>
    <col min="1" max="1" width="50.140625" style="17" customWidth="1"/>
    <col min="2" max="2" width="20.85546875" style="17" customWidth="1"/>
    <col min="3" max="3" width="19.42578125" style="17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26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Тракт!E3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2">
        <f>SUM(B6:B7)</f>
        <v>5182990.8</v>
      </c>
      <c r="C5" s="22">
        <f>SUM(C6:C7)</f>
        <v>1901519.93</v>
      </c>
      <c r="D5" s="22">
        <f t="shared" ref="D5:D13" si="0">C5*100/B5</f>
        <v>36.687696416516893</v>
      </c>
      <c r="E5" s="22">
        <f>SUM(E6:E7)</f>
        <v>100</v>
      </c>
    </row>
    <row r="6" spans="1:5" x14ac:dyDescent="0.25">
      <c r="A6" s="24" t="s">
        <v>0</v>
      </c>
      <c r="B6" s="25">
        <v>70332.800000000003</v>
      </c>
      <c r="C6" s="25">
        <v>33017.019999999997</v>
      </c>
      <c r="D6" s="26">
        <f t="shared" si="0"/>
        <v>46.943986305109412</v>
      </c>
      <c r="E6" s="26">
        <f>C6*100/C5</f>
        <v>1.736348879603907</v>
      </c>
    </row>
    <row r="7" spans="1:5" x14ac:dyDescent="0.25">
      <c r="A7" s="24" t="s">
        <v>1</v>
      </c>
      <c r="B7" s="25">
        <v>5112658</v>
      </c>
      <c r="C7" s="25">
        <v>1868502.91</v>
      </c>
      <c r="D7" s="26">
        <f t="shared" si="0"/>
        <v>36.546604721066814</v>
      </c>
      <c r="E7" s="26">
        <f>C7*100/C5</f>
        <v>98.263651120396091</v>
      </c>
    </row>
    <row r="8" spans="1:5" x14ac:dyDescent="0.25">
      <c r="A8" s="21" t="s">
        <v>12</v>
      </c>
      <c r="B8" s="22">
        <f>SUM(B9:B13)</f>
        <v>5185541.8</v>
      </c>
      <c r="C8" s="22">
        <f>SUM(C9:C13)</f>
        <v>1748660.5200000003</v>
      </c>
      <c r="D8" s="22">
        <f t="shared" si="0"/>
        <v>33.721847927250344</v>
      </c>
      <c r="E8" s="22">
        <f>SUM(E9:E13)</f>
        <v>100</v>
      </c>
    </row>
    <row r="9" spans="1:5" x14ac:dyDescent="0.25">
      <c r="A9" s="27" t="s">
        <v>5</v>
      </c>
      <c r="B9" s="25">
        <v>3037632</v>
      </c>
      <c r="C9" s="25">
        <v>1206891.5900000001</v>
      </c>
      <c r="D9" s="26">
        <f t="shared" si="0"/>
        <v>39.731329864842095</v>
      </c>
      <c r="E9" s="26">
        <f>C9*100/C8</f>
        <v>69.018061321588021</v>
      </c>
    </row>
    <row r="10" spans="1:5" ht="32.25" customHeight="1" x14ac:dyDescent="0.25">
      <c r="A10" s="27" t="s">
        <v>13</v>
      </c>
      <c r="B10" s="25">
        <v>18600</v>
      </c>
      <c r="C10" s="25">
        <v>9000</v>
      </c>
      <c r="D10" s="26">
        <f t="shared" si="0"/>
        <v>48.387096774193552</v>
      </c>
      <c r="E10" s="26">
        <f>C10*100/C8</f>
        <v>0.51467965891973122</v>
      </c>
    </row>
    <row r="11" spans="1:5" x14ac:dyDescent="0.25">
      <c r="A11" s="27" t="s">
        <v>6</v>
      </c>
      <c r="B11" s="25">
        <v>689372</v>
      </c>
      <c r="C11" s="25">
        <v>61758</v>
      </c>
      <c r="D11" s="26">
        <f t="shared" si="0"/>
        <v>8.9585883963955606</v>
      </c>
      <c r="E11" s="26">
        <f>C11*100/C8</f>
        <v>3.5317318195071956</v>
      </c>
    </row>
    <row r="12" spans="1:5" ht="21" customHeight="1" x14ac:dyDescent="0.25">
      <c r="A12" s="27" t="s">
        <v>7</v>
      </c>
      <c r="B12" s="25">
        <v>1095655.8</v>
      </c>
      <c r="C12" s="25">
        <v>298870.15000000002</v>
      </c>
      <c r="D12" s="26">
        <f t="shared" si="0"/>
        <v>27.277740874460758</v>
      </c>
      <c r="E12" s="26">
        <f>C12*100/C8</f>
        <v>17.091376318143215</v>
      </c>
    </row>
    <row r="13" spans="1:5" ht="19.5" customHeight="1" x14ac:dyDescent="0.25">
      <c r="A13" s="27" t="s">
        <v>10</v>
      </c>
      <c r="B13" s="25">
        <v>344282</v>
      </c>
      <c r="C13" s="25">
        <v>172140.78</v>
      </c>
      <c r="D13" s="26">
        <f t="shared" si="0"/>
        <v>49.999936098895674</v>
      </c>
      <c r="E13" s="26">
        <f>C13*100/C8</f>
        <v>9.8441508818418324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activeCell="E4" sqref="E4"/>
    </sheetView>
  </sheetViews>
  <sheetFormatPr defaultColWidth="9.140625" defaultRowHeight="15.75" x14ac:dyDescent="0.25"/>
  <cols>
    <col min="1" max="1" width="50.140625" style="17" customWidth="1"/>
    <col min="2" max="3" width="21" style="17" bestFit="1" customWidth="1"/>
    <col min="4" max="4" width="16.5703125" style="17" customWidth="1"/>
    <col min="5" max="5" width="16.140625" style="17" customWidth="1"/>
    <col min="6" max="16384" width="9.140625" style="17"/>
  </cols>
  <sheetData>
    <row r="1" spans="1:5" x14ac:dyDescent="0.25">
      <c r="A1" s="34" t="s">
        <v>28</v>
      </c>
      <c r="B1" s="34"/>
      <c r="C1" s="34"/>
      <c r="D1" s="34"/>
      <c r="E1" s="34"/>
    </row>
    <row r="2" spans="1:5" x14ac:dyDescent="0.25">
      <c r="A2" s="34" t="str">
        <f>МР!A2</f>
        <v xml:space="preserve"> на 01.07.2021</v>
      </c>
      <c r="B2" s="34"/>
      <c r="C2" s="34"/>
      <c r="D2" s="34"/>
      <c r="E2" s="34"/>
    </row>
    <row r="3" spans="1:5" x14ac:dyDescent="0.25">
      <c r="E3" s="18" t="str">
        <f>Туръя!E3</f>
        <v>Ед.изм: рубль</v>
      </c>
    </row>
    <row r="4" spans="1:5" s="28" customFormat="1" ht="79.5" customHeight="1" x14ac:dyDescent="0.25">
      <c r="A4" s="19" t="str">
        <f>МР!A4</f>
        <v>Наименование</v>
      </c>
      <c r="B4" s="19" t="str">
        <f>МР!B4</f>
        <v>Бюджетные назначения</v>
      </c>
      <c r="C4" s="19" t="str">
        <f>МР!C4</f>
        <v>Исполнено</v>
      </c>
      <c r="D4" s="19" t="str">
        <f>МР!D4</f>
        <v>% исполнения к годовому плану</v>
      </c>
      <c r="E4" s="19" t="str">
        <f>МР!E4</f>
        <v>Удельный вес к итоговым показателям</v>
      </c>
    </row>
    <row r="5" spans="1:5" x14ac:dyDescent="0.25">
      <c r="A5" s="21" t="s">
        <v>4</v>
      </c>
      <c r="B5" s="22">
        <f>SUM(B6:B7)</f>
        <v>10316932</v>
      </c>
      <c r="C5" s="22">
        <f>SUM(C6:C7)</f>
        <v>4185989.13</v>
      </c>
      <c r="D5" s="22">
        <f>C5*100/B5</f>
        <v>40.573972281682188</v>
      </c>
      <c r="E5" s="22">
        <f>SUM(E6:E7)</f>
        <v>100</v>
      </c>
    </row>
    <row r="6" spans="1:5" x14ac:dyDescent="0.25">
      <c r="A6" s="24" t="s">
        <v>0</v>
      </c>
      <c r="B6" s="25">
        <v>2546000</v>
      </c>
      <c r="C6" s="25">
        <v>1436513.84</v>
      </c>
      <c r="D6" s="26">
        <f>C6*100/B6</f>
        <v>56.422381775333854</v>
      </c>
      <c r="E6" s="26">
        <f>C6*100/C5</f>
        <v>34.31718992543108</v>
      </c>
    </row>
    <row r="7" spans="1:5" x14ac:dyDescent="0.25">
      <c r="A7" s="24" t="s">
        <v>1</v>
      </c>
      <c r="B7" s="25">
        <v>7770932</v>
      </c>
      <c r="C7" s="25">
        <v>2749475.29</v>
      </c>
      <c r="D7" s="26">
        <f>C7*100/B7</f>
        <v>35.381538404917194</v>
      </c>
      <c r="E7" s="26">
        <f>C7*100/C5</f>
        <v>65.68281007456892</v>
      </c>
    </row>
    <row r="8" spans="1:5" x14ac:dyDescent="0.25">
      <c r="A8" s="21" t="s">
        <v>12</v>
      </c>
      <c r="B8" s="22">
        <f>SUM(B9:B12)</f>
        <v>10808266.309999999</v>
      </c>
      <c r="C8" s="22">
        <f>SUM(C9:C12)</f>
        <v>4039618.44</v>
      </c>
      <c r="D8" s="22">
        <f>C8*100/B8</f>
        <v>37.375267449345451</v>
      </c>
      <c r="E8" s="22">
        <f>SUM(E9:E12)</f>
        <v>100</v>
      </c>
    </row>
    <row r="9" spans="1:5" x14ac:dyDescent="0.25">
      <c r="A9" s="27" t="s">
        <v>5</v>
      </c>
      <c r="B9" s="25">
        <v>4199542.67</v>
      </c>
      <c r="C9" s="25">
        <v>1582434.83</v>
      </c>
      <c r="D9" s="26">
        <f>C9*100/B9</f>
        <v>37.681122787591534</v>
      </c>
      <c r="E9" s="26">
        <f>C9*100/C8</f>
        <v>39.172878664253254</v>
      </c>
    </row>
    <row r="10" spans="1:5" ht="32.25" customHeight="1" x14ac:dyDescent="0.25">
      <c r="A10" s="27" t="s">
        <v>13</v>
      </c>
      <c r="B10" s="25">
        <v>112000</v>
      </c>
      <c r="C10" s="25">
        <v>65000</v>
      </c>
      <c r="D10" s="26">
        <f t="shared" ref="D10:D12" si="0">C10*100/B10</f>
        <v>58.035714285714285</v>
      </c>
      <c r="E10" s="26">
        <f>C10*100/C8</f>
        <v>1.6090628599071353</v>
      </c>
    </row>
    <row r="11" spans="1:5" x14ac:dyDescent="0.25">
      <c r="A11" s="27" t="s">
        <v>6</v>
      </c>
      <c r="B11" s="25">
        <v>1346834</v>
      </c>
      <c r="C11" s="25">
        <v>0</v>
      </c>
      <c r="D11" s="26">
        <f t="shared" si="0"/>
        <v>0</v>
      </c>
      <c r="E11" s="26">
        <f>C11*100/C8</f>
        <v>0</v>
      </c>
    </row>
    <row r="12" spans="1:5" x14ac:dyDescent="0.25">
      <c r="A12" s="27" t="s">
        <v>7</v>
      </c>
      <c r="B12" s="25">
        <v>5149889.6399999997</v>
      </c>
      <c r="C12" s="25">
        <v>2392183.61</v>
      </c>
      <c r="D12" s="26">
        <f t="shared" si="0"/>
        <v>46.451162592291979</v>
      </c>
      <c r="E12" s="26">
        <f>C12*100/C8</f>
        <v>59.218058475839612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2021-07-06T13:54:39Z</dcterms:modified>
</cp:coreProperties>
</file>